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5425" windowHeight="16305"/>
  </bookViews>
  <sheets>
    <sheet name="Итоговый Протокол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6" i="2" l="1"/>
  <c r="P86" i="2" s="1"/>
  <c r="M86" i="2"/>
  <c r="L86" i="2"/>
  <c r="K86" i="2"/>
  <c r="J86" i="2"/>
  <c r="I86" i="2"/>
  <c r="H86" i="2"/>
  <c r="G86" i="2"/>
  <c r="F86" i="2"/>
  <c r="E86" i="2"/>
  <c r="D86" i="2"/>
  <c r="C86" i="2"/>
  <c r="N85" i="2"/>
  <c r="P85" i="2" s="1"/>
  <c r="M85" i="2"/>
  <c r="L85" i="2"/>
  <c r="K85" i="2"/>
  <c r="J85" i="2"/>
  <c r="I85" i="2"/>
  <c r="H85" i="2"/>
  <c r="G85" i="2"/>
  <c r="F85" i="2"/>
  <c r="E85" i="2"/>
  <c r="D85" i="2"/>
  <c r="C85" i="2"/>
  <c r="N84" i="2"/>
  <c r="P84" i="2" s="1"/>
  <c r="M84" i="2"/>
  <c r="L84" i="2"/>
  <c r="K84" i="2"/>
  <c r="J84" i="2"/>
  <c r="I84" i="2"/>
  <c r="H84" i="2"/>
  <c r="G84" i="2"/>
  <c r="F84" i="2"/>
  <c r="E84" i="2"/>
  <c r="D84" i="2"/>
  <c r="C84" i="2"/>
  <c r="P83" i="2"/>
  <c r="N83" i="2"/>
  <c r="M83" i="2"/>
  <c r="L83" i="2"/>
  <c r="K83" i="2"/>
  <c r="J83" i="2"/>
  <c r="I83" i="2"/>
  <c r="H83" i="2"/>
  <c r="G83" i="2"/>
  <c r="F83" i="2"/>
  <c r="E83" i="2"/>
  <c r="D83" i="2"/>
  <c r="C83" i="2"/>
  <c r="N82" i="2"/>
  <c r="P82" i="2" s="1"/>
  <c r="M82" i="2"/>
  <c r="L82" i="2"/>
  <c r="K82" i="2"/>
  <c r="J82" i="2"/>
  <c r="I82" i="2"/>
  <c r="H82" i="2"/>
  <c r="G82" i="2"/>
  <c r="F82" i="2"/>
  <c r="E82" i="2"/>
  <c r="D82" i="2"/>
  <c r="C82" i="2"/>
  <c r="N81" i="2"/>
  <c r="P81" i="2" s="1"/>
  <c r="M81" i="2"/>
  <c r="L81" i="2"/>
  <c r="K81" i="2"/>
  <c r="J81" i="2"/>
  <c r="I81" i="2"/>
  <c r="H81" i="2"/>
  <c r="G81" i="2"/>
  <c r="F81" i="2"/>
  <c r="E81" i="2"/>
  <c r="D81" i="2"/>
  <c r="C81" i="2"/>
  <c r="P80" i="2"/>
  <c r="N80" i="2"/>
  <c r="M80" i="2"/>
  <c r="L80" i="2"/>
  <c r="K80" i="2"/>
  <c r="J80" i="2"/>
  <c r="I80" i="2"/>
  <c r="H80" i="2"/>
  <c r="G80" i="2"/>
  <c r="F80" i="2"/>
  <c r="E80" i="2"/>
  <c r="D80" i="2"/>
  <c r="C80" i="2"/>
  <c r="N79" i="2"/>
  <c r="P79" i="2" s="1"/>
  <c r="M79" i="2"/>
  <c r="L79" i="2"/>
  <c r="K79" i="2"/>
  <c r="J79" i="2"/>
  <c r="I79" i="2"/>
  <c r="H79" i="2"/>
  <c r="G79" i="2"/>
  <c r="F79" i="2"/>
  <c r="E79" i="2"/>
  <c r="D79" i="2"/>
  <c r="C79" i="2"/>
  <c r="P78" i="2"/>
  <c r="N78" i="2"/>
  <c r="M78" i="2"/>
  <c r="L78" i="2"/>
  <c r="K78" i="2"/>
  <c r="J78" i="2"/>
  <c r="I78" i="2"/>
  <c r="H78" i="2"/>
  <c r="G78" i="2"/>
  <c r="F78" i="2"/>
  <c r="E78" i="2"/>
  <c r="D78" i="2"/>
  <c r="C78" i="2"/>
  <c r="N77" i="2"/>
  <c r="P77" i="2" s="1"/>
  <c r="M77" i="2"/>
  <c r="L77" i="2"/>
  <c r="K77" i="2"/>
  <c r="J77" i="2"/>
  <c r="I77" i="2"/>
  <c r="H77" i="2"/>
  <c r="G77" i="2"/>
  <c r="F77" i="2"/>
  <c r="E77" i="2"/>
  <c r="D77" i="2"/>
  <c r="C77" i="2"/>
  <c r="P76" i="2"/>
  <c r="N76" i="2"/>
  <c r="M76" i="2"/>
  <c r="L76" i="2"/>
  <c r="K76" i="2"/>
  <c r="J76" i="2"/>
  <c r="I76" i="2"/>
  <c r="H76" i="2"/>
  <c r="G76" i="2"/>
  <c r="F76" i="2"/>
  <c r="E76" i="2"/>
  <c r="D76" i="2"/>
  <c r="C76" i="2"/>
  <c r="N75" i="2"/>
  <c r="P75" i="2" s="1"/>
  <c r="M75" i="2"/>
  <c r="L75" i="2"/>
  <c r="K75" i="2"/>
  <c r="J75" i="2"/>
  <c r="I75" i="2"/>
  <c r="H75" i="2"/>
  <c r="G75" i="2"/>
  <c r="F75" i="2"/>
  <c r="E75" i="2"/>
  <c r="D75" i="2"/>
  <c r="C75" i="2"/>
  <c r="N74" i="2"/>
  <c r="P74" i="2" s="1"/>
  <c r="M74" i="2"/>
  <c r="L74" i="2"/>
  <c r="K74" i="2"/>
  <c r="J74" i="2"/>
  <c r="I74" i="2"/>
  <c r="H74" i="2"/>
  <c r="G74" i="2"/>
  <c r="F74" i="2"/>
  <c r="E74" i="2"/>
  <c r="D74" i="2"/>
  <c r="C74" i="2"/>
  <c r="P73" i="2"/>
  <c r="N73" i="2"/>
  <c r="M73" i="2"/>
  <c r="L73" i="2"/>
  <c r="K73" i="2"/>
  <c r="J73" i="2"/>
  <c r="I73" i="2"/>
  <c r="H73" i="2"/>
  <c r="G73" i="2"/>
  <c r="F73" i="2"/>
  <c r="E73" i="2"/>
  <c r="D73" i="2"/>
  <c r="C73" i="2"/>
  <c r="N72" i="2"/>
  <c r="P72" i="2" s="1"/>
  <c r="M72" i="2"/>
  <c r="L72" i="2"/>
  <c r="K72" i="2"/>
  <c r="J72" i="2"/>
  <c r="I72" i="2"/>
  <c r="H72" i="2"/>
  <c r="G72" i="2"/>
  <c r="F72" i="2"/>
  <c r="E72" i="2"/>
  <c r="D72" i="2"/>
  <c r="C72" i="2"/>
  <c r="P71" i="2"/>
  <c r="N71" i="2"/>
  <c r="M71" i="2"/>
  <c r="L71" i="2"/>
  <c r="K71" i="2"/>
  <c r="J71" i="2"/>
  <c r="I71" i="2"/>
  <c r="H71" i="2"/>
  <c r="G71" i="2"/>
  <c r="F71" i="2"/>
  <c r="E71" i="2"/>
  <c r="D71" i="2"/>
  <c r="C71" i="2"/>
  <c r="N70" i="2"/>
  <c r="P70" i="2" s="1"/>
  <c r="M70" i="2"/>
  <c r="L70" i="2"/>
  <c r="K70" i="2"/>
  <c r="J70" i="2"/>
  <c r="I70" i="2"/>
  <c r="H70" i="2"/>
  <c r="G70" i="2"/>
  <c r="F70" i="2"/>
  <c r="E70" i="2"/>
  <c r="D70" i="2"/>
  <c r="C70" i="2"/>
  <c r="N69" i="2"/>
  <c r="P69" i="2" s="1"/>
  <c r="M69" i="2"/>
  <c r="L69" i="2"/>
  <c r="K69" i="2"/>
  <c r="J69" i="2"/>
  <c r="I69" i="2"/>
  <c r="H69" i="2"/>
  <c r="G69" i="2"/>
  <c r="F69" i="2"/>
  <c r="E69" i="2"/>
  <c r="D69" i="2"/>
  <c r="C69" i="2"/>
  <c r="P68" i="2"/>
  <c r="N68" i="2"/>
  <c r="M68" i="2"/>
  <c r="L68" i="2"/>
  <c r="K68" i="2"/>
  <c r="J68" i="2"/>
  <c r="I68" i="2"/>
  <c r="H68" i="2"/>
  <c r="G68" i="2"/>
  <c r="F68" i="2"/>
  <c r="E68" i="2"/>
  <c r="D68" i="2"/>
  <c r="C68" i="2"/>
  <c r="P67" i="2"/>
  <c r="N67" i="2"/>
  <c r="M67" i="2"/>
  <c r="L67" i="2"/>
  <c r="K67" i="2"/>
  <c r="J67" i="2"/>
  <c r="I67" i="2"/>
  <c r="H67" i="2"/>
  <c r="G67" i="2"/>
  <c r="F67" i="2"/>
  <c r="E67" i="2"/>
  <c r="D67" i="2"/>
  <c r="C67" i="2"/>
  <c r="P66" i="2"/>
  <c r="N66" i="2"/>
  <c r="M66" i="2"/>
  <c r="L66" i="2"/>
  <c r="K66" i="2"/>
  <c r="J66" i="2"/>
  <c r="I66" i="2"/>
  <c r="H66" i="2"/>
  <c r="G66" i="2"/>
  <c r="F66" i="2"/>
  <c r="E66" i="2"/>
  <c r="D66" i="2"/>
  <c r="C66" i="2"/>
  <c r="P65" i="2"/>
  <c r="N65" i="2"/>
  <c r="M65" i="2"/>
  <c r="L65" i="2"/>
  <c r="K65" i="2"/>
  <c r="J65" i="2"/>
  <c r="I65" i="2"/>
  <c r="H65" i="2"/>
  <c r="G65" i="2"/>
  <c r="F65" i="2"/>
  <c r="E65" i="2"/>
  <c r="D65" i="2"/>
  <c r="C65" i="2"/>
  <c r="N64" i="2"/>
  <c r="P64" i="2" s="1"/>
  <c r="M64" i="2"/>
  <c r="L64" i="2"/>
  <c r="K64" i="2"/>
  <c r="J64" i="2"/>
  <c r="I64" i="2"/>
  <c r="H64" i="2"/>
  <c r="G64" i="2"/>
  <c r="F64" i="2"/>
  <c r="E64" i="2"/>
  <c r="D64" i="2"/>
  <c r="C64" i="2"/>
  <c r="N63" i="2"/>
  <c r="P63" i="2" s="1"/>
  <c r="M63" i="2"/>
  <c r="L63" i="2"/>
  <c r="K63" i="2"/>
  <c r="J63" i="2"/>
  <c r="I63" i="2"/>
  <c r="H63" i="2"/>
  <c r="G63" i="2"/>
  <c r="F63" i="2"/>
  <c r="E63" i="2"/>
  <c r="D63" i="2"/>
  <c r="C63" i="2"/>
  <c r="N62" i="2"/>
  <c r="P62" i="2" s="1"/>
  <c r="M62" i="2"/>
  <c r="L62" i="2"/>
  <c r="K62" i="2"/>
  <c r="J62" i="2"/>
  <c r="I62" i="2"/>
  <c r="H62" i="2"/>
  <c r="G62" i="2"/>
  <c r="F62" i="2"/>
  <c r="E62" i="2"/>
  <c r="D62" i="2"/>
  <c r="C62" i="2"/>
  <c r="N61" i="2"/>
  <c r="P61" i="2" s="1"/>
  <c r="M61" i="2"/>
  <c r="L61" i="2"/>
  <c r="K61" i="2"/>
  <c r="J61" i="2"/>
  <c r="I61" i="2"/>
  <c r="H61" i="2"/>
  <c r="G61" i="2"/>
  <c r="F61" i="2"/>
  <c r="E61" i="2"/>
  <c r="D61" i="2"/>
  <c r="C61" i="2"/>
  <c r="P60" i="2"/>
  <c r="N60" i="2"/>
  <c r="M60" i="2"/>
  <c r="L60" i="2"/>
  <c r="K60" i="2"/>
  <c r="J60" i="2"/>
  <c r="I60" i="2"/>
  <c r="H60" i="2"/>
  <c r="G60" i="2"/>
  <c r="F60" i="2"/>
  <c r="E60" i="2"/>
  <c r="D60" i="2"/>
  <c r="C60" i="2"/>
  <c r="P59" i="2"/>
  <c r="N59" i="2"/>
  <c r="M59" i="2"/>
  <c r="L59" i="2"/>
  <c r="K59" i="2"/>
  <c r="J59" i="2"/>
  <c r="I59" i="2"/>
  <c r="H59" i="2"/>
  <c r="G59" i="2"/>
  <c r="F59" i="2"/>
  <c r="E59" i="2"/>
  <c r="D59" i="2"/>
  <c r="C59" i="2"/>
  <c r="P58" i="2"/>
  <c r="N58" i="2"/>
  <c r="M58" i="2"/>
  <c r="L58" i="2"/>
  <c r="K58" i="2"/>
  <c r="J58" i="2"/>
  <c r="I58" i="2"/>
  <c r="H58" i="2"/>
  <c r="G58" i="2"/>
  <c r="F58" i="2"/>
  <c r="E58" i="2"/>
  <c r="D58" i="2"/>
  <c r="C58" i="2"/>
  <c r="N57" i="2"/>
  <c r="P57" i="2" s="1"/>
  <c r="M57" i="2"/>
  <c r="L57" i="2"/>
  <c r="K57" i="2"/>
  <c r="J57" i="2"/>
  <c r="I57" i="2"/>
  <c r="H57" i="2"/>
  <c r="G57" i="2"/>
  <c r="F57" i="2"/>
  <c r="E57" i="2"/>
  <c r="D57" i="2"/>
  <c r="C57" i="2"/>
  <c r="P56" i="2"/>
  <c r="N56" i="2"/>
  <c r="M56" i="2"/>
  <c r="L56" i="2"/>
  <c r="K56" i="2"/>
  <c r="J56" i="2"/>
  <c r="I56" i="2"/>
  <c r="H56" i="2"/>
  <c r="G56" i="2"/>
  <c r="F56" i="2"/>
  <c r="E56" i="2"/>
  <c r="D56" i="2"/>
  <c r="C56" i="2"/>
  <c r="N55" i="2"/>
  <c r="P55" i="2" s="1"/>
  <c r="M55" i="2"/>
  <c r="L55" i="2"/>
  <c r="K55" i="2"/>
  <c r="J55" i="2"/>
  <c r="I55" i="2"/>
  <c r="H55" i="2"/>
  <c r="G55" i="2"/>
  <c r="F55" i="2"/>
  <c r="E55" i="2"/>
  <c r="D55" i="2"/>
  <c r="C55" i="2"/>
  <c r="N54" i="2"/>
  <c r="P54" i="2" s="1"/>
  <c r="M54" i="2"/>
  <c r="L54" i="2"/>
  <c r="K54" i="2"/>
  <c r="J54" i="2"/>
  <c r="I54" i="2"/>
  <c r="H54" i="2"/>
  <c r="G54" i="2"/>
  <c r="F54" i="2"/>
  <c r="E54" i="2"/>
  <c r="D54" i="2"/>
  <c r="C54" i="2"/>
  <c r="P53" i="2"/>
  <c r="N53" i="2"/>
  <c r="M53" i="2"/>
  <c r="L53" i="2"/>
  <c r="K53" i="2"/>
  <c r="J53" i="2"/>
  <c r="I53" i="2"/>
  <c r="H53" i="2"/>
  <c r="G53" i="2"/>
  <c r="F53" i="2"/>
  <c r="E53" i="2"/>
  <c r="D53" i="2"/>
  <c r="C53" i="2"/>
  <c r="N52" i="2"/>
  <c r="P52" i="2" s="1"/>
  <c r="M52" i="2"/>
  <c r="L52" i="2"/>
  <c r="K52" i="2"/>
  <c r="J52" i="2"/>
  <c r="I52" i="2"/>
  <c r="H52" i="2"/>
  <c r="G52" i="2"/>
  <c r="F52" i="2"/>
  <c r="E52" i="2"/>
  <c r="D52" i="2"/>
  <c r="C52" i="2"/>
  <c r="P51" i="2"/>
  <c r="N51" i="2"/>
  <c r="M51" i="2"/>
  <c r="L51" i="2"/>
  <c r="K51" i="2"/>
  <c r="J51" i="2"/>
  <c r="I51" i="2"/>
  <c r="H51" i="2"/>
  <c r="G51" i="2"/>
  <c r="F51" i="2"/>
  <c r="E51" i="2"/>
  <c r="D51" i="2"/>
  <c r="C51" i="2"/>
  <c r="N50" i="2"/>
  <c r="P50" i="2" s="1"/>
  <c r="M50" i="2"/>
  <c r="L50" i="2"/>
  <c r="K50" i="2"/>
  <c r="J50" i="2"/>
  <c r="I50" i="2"/>
  <c r="H50" i="2"/>
  <c r="G50" i="2"/>
  <c r="F50" i="2"/>
  <c r="E50" i="2"/>
  <c r="D50" i="2"/>
  <c r="C50" i="2"/>
  <c r="N49" i="2"/>
  <c r="P49" i="2" s="1"/>
  <c r="M49" i="2"/>
  <c r="L49" i="2"/>
  <c r="K49" i="2"/>
  <c r="J49" i="2"/>
  <c r="I49" i="2"/>
  <c r="H49" i="2"/>
  <c r="G49" i="2"/>
  <c r="F49" i="2"/>
  <c r="E49" i="2"/>
  <c r="D49" i="2"/>
  <c r="C49" i="2"/>
  <c r="N48" i="2"/>
  <c r="P48" i="2" s="1"/>
  <c r="M48" i="2"/>
  <c r="L48" i="2"/>
  <c r="K48" i="2"/>
  <c r="J48" i="2"/>
  <c r="I48" i="2"/>
  <c r="H48" i="2"/>
  <c r="G48" i="2"/>
  <c r="F48" i="2"/>
  <c r="E48" i="2"/>
  <c r="D48" i="2"/>
  <c r="C48" i="2"/>
  <c r="P47" i="2"/>
  <c r="N47" i="2"/>
  <c r="M47" i="2"/>
  <c r="L47" i="2"/>
  <c r="K47" i="2"/>
  <c r="J47" i="2"/>
  <c r="I47" i="2"/>
  <c r="H47" i="2"/>
  <c r="G47" i="2"/>
  <c r="F47" i="2"/>
  <c r="E47" i="2"/>
  <c r="D47" i="2"/>
  <c r="C47" i="2"/>
  <c r="P46" i="2"/>
  <c r="N46" i="2"/>
  <c r="M46" i="2"/>
  <c r="L46" i="2"/>
  <c r="K46" i="2"/>
  <c r="J46" i="2"/>
  <c r="I46" i="2"/>
  <c r="H46" i="2"/>
  <c r="G46" i="2"/>
  <c r="F46" i="2"/>
  <c r="E46" i="2"/>
  <c r="D46" i="2"/>
  <c r="C46" i="2"/>
  <c r="P45" i="2"/>
  <c r="N45" i="2"/>
  <c r="M45" i="2"/>
  <c r="L45" i="2"/>
  <c r="K45" i="2"/>
  <c r="J45" i="2"/>
  <c r="I45" i="2"/>
  <c r="H45" i="2"/>
  <c r="G45" i="2"/>
  <c r="F45" i="2"/>
  <c r="E45" i="2"/>
  <c r="D45" i="2"/>
  <c r="C45" i="2"/>
  <c r="N44" i="2"/>
  <c r="P44" i="2" s="1"/>
  <c r="M44" i="2"/>
  <c r="L44" i="2"/>
  <c r="K44" i="2"/>
  <c r="J44" i="2"/>
  <c r="I44" i="2"/>
  <c r="H44" i="2"/>
  <c r="G44" i="2"/>
  <c r="F44" i="2"/>
  <c r="E44" i="2"/>
  <c r="D44" i="2"/>
  <c r="C44" i="2"/>
  <c r="P43" i="2"/>
  <c r="N43" i="2"/>
  <c r="M43" i="2"/>
  <c r="L43" i="2"/>
  <c r="K43" i="2"/>
  <c r="J43" i="2"/>
  <c r="I43" i="2"/>
  <c r="H43" i="2"/>
  <c r="G43" i="2"/>
  <c r="F43" i="2"/>
  <c r="E43" i="2"/>
  <c r="D43" i="2"/>
  <c r="C43" i="2"/>
  <c r="N42" i="2"/>
  <c r="P42" i="2" s="1"/>
  <c r="M42" i="2"/>
  <c r="L42" i="2"/>
  <c r="K42" i="2"/>
  <c r="J42" i="2"/>
  <c r="I42" i="2"/>
  <c r="H42" i="2"/>
  <c r="G42" i="2"/>
  <c r="F42" i="2"/>
  <c r="E42" i="2"/>
  <c r="D42" i="2"/>
  <c r="C42" i="2"/>
  <c r="N41" i="2"/>
  <c r="P41" i="2" s="1"/>
  <c r="M41" i="2"/>
  <c r="L41" i="2"/>
  <c r="K41" i="2"/>
  <c r="J41" i="2"/>
  <c r="I41" i="2"/>
  <c r="H41" i="2"/>
  <c r="G41" i="2"/>
  <c r="F41" i="2"/>
  <c r="E41" i="2"/>
  <c r="D41" i="2"/>
  <c r="C41" i="2"/>
  <c r="P40" i="2"/>
  <c r="N40" i="2"/>
  <c r="M40" i="2"/>
  <c r="L40" i="2"/>
  <c r="K40" i="2"/>
  <c r="J40" i="2"/>
  <c r="I40" i="2"/>
  <c r="H40" i="2"/>
  <c r="G40" i="2"/>
  <c r="F40" i="2"/>
  <c r="E40" i="2"/>
  <c r="D40" i="2"/>
  <c r="C40" i="2"/>
  <c r="P39" i="2"/>
  <c r="N39" i="2"/>
  <c r="M39" i="2"/>
  <c r="L39" i="2"/>
  <c r="K39" i="2"/>
  <c r="J39" i="2"/>
  <c r="I39" i="2"/>
  <c r="H39" i="2"/>
  <c r="G39" i="2"/>
  <c r="F39" i="2"/>
  <c r="E39" i="2"/>
  <c r="D39" i="2"/>
  <c r="C39" i="2"/>
  <c r="P38" i="2"/>
  <c r="N38" i="2"/>
  <c r="M38" i="2"/>
  <c r="L38" i="2"/>
  <c r="K38" i="2"/>
  <c r="J38" i="2"/>
  <c r="I38" i="2"/>
  <c r="H38" i="2"/>
  <c r="G38" i="2"/>
  <c r="F38" i="2"/>
  <c r="E38" i="2"/>
  <c r="D38" i="2"/>
  <c r="C38" i="2"/>
  <c r="N37" i="2"/>
  <c r="P37" i="2" s="1"/>
  <c r="M37" i="2"/>
  <c r="L37" i="2"/>
  <c r="K37" i="2"/>
  <c r="J37" i="2"/>
  <c r="I37" i="2"/>
  <c r="H37" i="2"/>
  <c r="G37" i="2"/>
  <c r="F37" i="2"/>
  <c r="E37" i="2"/>
  <c r="D37" i="2"/>
  <c r="C37" i="2"/>
  <c r="P36" i="2"/>
  <c r="N36" i="2"/>
  <c r="M36" i="2"/>
  <c r="L36" i="2"/>
  <c r="K36" i="2"/>
  <c r="J36" i="2"/>
  <c r="I36" i="2"/>
  <c r="H36" i="2"/>
  <c r="G36" i="2"/>
  <c r="F36" i="2"/>
  <c r="E36" i="2"/>
  <c r="D36" i="2"/>
  <c r="C36" i="2"/>
  <c r="N35" i="2"/>
  <c r="P35" i="2" s="1"/>
  <c r="M35" i="2"/>
  <c r="L35" i="2"/>
  <c r="K35" i="2"/>
  <c r="J35" i="2"/>
  <c r="I35" i="2"/>
  <c r="H35" i="2"/>
  <c r="G35" i="2"/>
  <c r="F35" i="2"/>
  <c r="E35" i="2"/>
  <c r="D35" i="2"/>
  <c r="C35" i="2"/>
  <c r="N34" i="2"/>
  <c r="P34" i="2" s="1"/>
  <c r="M34" i="2"/>
  <c r="L34" i="2"/>
  <c r="K34" i="2"/>
  <c r="J34" i="2"/>
  <c r="I34" i="2"/>
  <c r="H34" i="2"/>
  <c r="G34" i="2"/>
  <c r="F34" i="2"/>
  <c r="E34" i="2"/>
  <c r="D34" i="2"/>
  <c r="C34" i="2"/>
  <c r="P33" i="2"/>
  <c r="N33" i="2"/>
  <c r="M33" i="2"/>
  <c r="L33" i="2"/>
  <c r="K33" i="2"/>
  <c r="J33" i="2"/>
  <c r="I33" i="2"/>
  <c r="H33" i="2"/>
  <c r="G33" i="2"/>
  <c r="F33" i="2"/>
  <c r="E33" i="2"/>
  <c r="D33" i="2"/>
  <c r="C33" i="2"/>
  <c r="N32" i="2"/>
  <c r="P32" i="2" s="1"/>
  <c r="M32" i="2"/>
  <c r="L32" i="2"/>
  <c r="K32" i="2"/>
  <c r="J32" i="2"/>
  <c r="I32" i="2"/>
  <c r="H32" i="2"/>
  <c r="G32" i="2"/>
  <c r="F32" i="2"/>
  <c r="E32" i="2"/>
  <c r="D32" i="2"/>
  <c r="C32" i="2"/>
  <c r="P31" i="2"/>
  <c r="N31" i="2"/>
  <c r="M31" i="2"/>
  <c r="L31" i="2"/>
  <c r="K31" i="2"/>
  <c r="J31" i="2"/>
  <c r="I31" i="2"/>
  <c r="H31" i="2"/>
  <c r="G31" i="2"/>
  <c r="F31" i="2"/>
  <c r="E31" i="2"/>
  <c r="D31" i="2"/>
  <c r="C31" i="2"/>
  <c r="N30" i="2"/>
  <c r="P30" i="2" s="1"/>
  <c r="M30" i="2"/>
  <c r="L30" i="2"/>
  <c r="K30" i="2"/>
  <c r="J30" i="2"/>
  <c r="I30" i="2"/>
  <c r="H30" i="2"/>
  <c r="G30" i="2"/>
  <c r="F30" i="2"/>
  <c r="E30" i="2"/>
  <c r="D30" i="2"/>
  <c r="C30" i="2"/>
  <c r="N29" i="2"/>
  <c r="P29" i="2" s="1"/>
  <c r="M29" i="2"/>
  <c r="L29" i="2"/>
  <c r="K29" i="2"/>
  <c r="J29" i="2"/>
  <c r="I29" i="2"/>
  <c r="H29" i="2"/>
  <c r="G29" i="2"/>
  <c r="F29" i="2"/>
  <c r="E29" i="2"/>
  <c r="D29" i="2"/>
  <c r="C29" i="2"/>
  <c r="P28" i="2"/>
  <c r="N28" i="2"/>
  <c r="M28" i="2"/>
  <c r="L28" i="2"/>
  <c r="K28" i="2"/>
  <c r="J28" i="2"/>
  <c r="I28" i="2"/>
  <c r="H28" i="2"/>
  <c r="G28" i="2"/>
  <c r="F28" i="2"/>
  <c r="E28" i="2"/>
  <c r="D28" i="2"/>
  <c r="C28" i="2"/>
  <c r="P27" i="2"/>
  <c r="N27" i="2"/>
  <c r="M27" i="2"/>
  <c r="L27" i="2"/>
  <c r="K27" i="2"/>
  <c r="J27" i="2"/>
  <c r="I27" i="2"/>
  <c r="H27" i="2"/>
  <c r="G27" i="2"/>
  <c r="F27" i="2"/>
  <c r="E27" i="2"/>
  <c r="D27" i="2"/>
  <c r="C27" i="2"/>
  <c r="N26" i="2"/>
  <c r="P26" i="2" s="1"/>
  <c r="M26" i="2"/>
  <c r="L26" i="2"/>
  <c r="K26" i="2"/>
  <c r="J26" i="2"/>
  <c r="I26" i="2"/>
  <c r="H26" i="2"/>
  <c r="G26" i="2"/>
  <c r="F26" i="2"/>
  <c r="E26" i="2"/>
  <c r="D26" i="2"/>
  <c r="C26" i="2"/>
  <c r="P25" i="2"/>
  <c r="N25" i="2"/>
  <c r="M25" i="2"/>
  <c r="L25" i="2"/>
  <c r="K25" i="2"/>
  <c r="J25" i="2"/>
  <c r="I25" i="2"/>
  <c r="H25" i="2"/>
  <c r="G25" i="2"/>
  <c r="F25" i="2"/>
  <c r="E25" i="2"/>
  <c r="D25" i="2"/>
  <c r="C25" i="2"/>
  <c r="N24" i="2"/>
  <c r="P24" i="2" s="1"/>
  <c r="M24" i="2"/>
  <c r="L24" i="2"/>
  <c r="K24" i="2"/>
  <c r="J24" i="2"/>
  <c r="I24" i="2"/>
  <c r="H24" i="2"/>
  <c r="G24" i="2"/>
  <c r="F24" i="2"/>
  <c r="E24" i="2"/>
  <c r="D24" i="2"/>
  <c r="C24" i="2"/>
  <c r="P23" i="2"/>
  <c r="N23" i="2"/>
  <c r="M23" i="2"/>
  <c r="L23" i="2"/>
  <c r="K23" i="2"/>
  <c r="J23" i="2"/>
  <c r="I23" i="2"/>
  <c r="H23" i="2"/>
  <c r="G23" i="2"/>
  <c r="F23" i="2"/>
  <c r="E23" i="2"/>
  <c r="D23" i="2"/>
  <c r="C23" i="2"/>
  <c r="N22" i="2"/>
  <c r="P22" i="2" s="1"/>
  <c r="M22" i="2"/>
  <c r="L22" i="2"/>
  <c r="K22" i="2"/>
  <c r="J22" i="2"/>
  <c r="I22" i="2"/>
  <c r="H22" i="2"/>
  <c r="G22" i="2"/>
  <c r="F22" i="2"/>
  <c r="E22" i="2"/>
  <c r="D22" i="2"/>
  <c r="C22" i="2"/>
  <c r="N21" i="2"/>
  <c r="P21" i="2" s="1"/>
  <c r="M21" i="2"/>
  <c r="L21" i="2"/>
  <c r="K21" i="2"/>
  <c r="J21" i="2"/>
  <c r="I21" i="2"/>
  <c r="H21" i="2"/>
  <c r="G21" i="2"/>
  <c r="F21" i="2"/>
  <c r="E21" i="2"/>
  <c r="D21" i="2"/>
  <c r="C21" i="2"/>
  <c r="P20" i="2"/>
  <c r="N20" i="2"/>
  <c r="M20" i="2"/>
  <c r="L20" i="2"/>
  <c r="K20" i="2"/>
  <c r="J20" i="2"/>
  <c r="I20" i="2"/>
  <c r="H20" i="2"/>
  <c r="G20" i="2"/>
  <c r="F20" i="2"/>
  <c r="E20" i="2"/>
  <c r="D20" i="2"/>
  <c r="C20" i="2"/>
  <c r="N19" i="2"/>
  <c r="P19" i="2" s="1"/>
  <c r="M19" i="2"/>
  <c r="L19" i="2"/>
  <c r="K19" i="2"/>
  <c r="J19" i="2"/>
  <c r="I19" i="2"/>
  <c r="H19" i="2"/>
  <c r="G19" i="2"/>
  <c r="F19" i="2"/>
  <c r="E19" i="2"/>
  <c r="D19" i="2"/>
  <c r="C19" i="2"/>
  <c r="P18" i="2"/>
  <c r="N18" i="2"/>
  <c r="M18" i="2"/>
  <c r="L18" i="2"/>
  <c r="K18" i="2"/>
  <c r="J18" i="2"/>
  <c r="I18" i="2"/>
  <c r="H18" i="2"/>
  <c r="G18" i="2"/>
  <c r="F18" i="2"/>
  <c r="E18" i="2"/>
  <c r="D18" i="2"/>
  <c r="C18" i="2"/>
  <c r="N17" i="2"/>
  <c r="P17" i="2" s="1"/>
  <c r="M17" i="2"/>
  <c r="L17" i="2"/>
  <c r="K17" i="2"/>
  <c r="J17" i="2"/>
  <c r="I17" i="2"/>
  <c r="H17" i="2"/>
  <c r="G17" i="2"/>
  <c r="F17" i="2"/>
  <c r="E17" i="2"/>
  <c r="D17" i="2"/>
  <c r="C17" i="2"/>
  <c r="P16" i="2"/>
  <c r="N16" i="2"/>
  <c r="M16" i="2"/>
  <c r="L16" i="2"/>
  <c r="K16" i="2"/>
  <c r="J16" i="2"/>
  <c r="I16" i="2"/>
  <c r="H16" i="2"/>
  <c r="G16" i="2"/>
  <c r="F16" i="2"/>
  <c r="E16" i="2"/>
  <c r="D16" i="2"/>
  <c r="C16" i="2"/>
  <c r="N15" i="2"/>
  <c r="P15" i="2" s="1"/>
  <c r="M15" i="2"/>
  <c r="L15" i="2"/>
  <c r="K15" i="2"/>
  <c r="J15" i="2"/>
  <c r="I15" i="2"/>
  <c r="H15" i="2"/>
  <c r="G15" i="2"/>
  <c r="F15" i="2"/>
  <c r="E15" i="2"/>
  <c r="D15" i="2"/>
  <c r="C15" i="2"/>
  <c r="P14" i="2"/>
  <c r="C14" i="2"/>
  <c r="J14" i="2" s="1"/>
  <c r="P13" i="2"/>
  <c r="L13" i="2"/>
  <c r="C13" i="2"/>
  <c r="J13" i="2" s="1"/>
  <c r="P12" i="2"/>
  <c r="E12" i="2"/>
  <c r="C12" i="2"/>
  <c r="H12" i="2" s="1"/>
  <c r="P11" i="2"/>
  <c r="E11" i="2"/>
  <c r="C11" i="2"/>
  <c r="L11" i="2" s="1"/>
  <c r="P10" i="2"/>
  <c r="L10" i="2"/>
  <c r="J10" i="2"/>
  <c r="I10" i="2"/>
  <c r="H10" i="2"/>
  <c r="G10" i="2"/>
  <c r="F10" i="2"/>
  <c r="E10" i="2"/>
  <c r="M10" i="2" s="1"/>
  <c r="D10" i="2"/>
  <c r="C10" i="2"/>
  <c r="P9" i="2"/>
  <c r="L9" i="2"/>
  <c r="J9" i="2"/>
  <c r="I9" i="2"/>
  <c r="H9" i="2"/>
  <c r="G9" i="2"/>
  <c r="F9" i="2"/>
  <c r="E9" i="2"/>
  <c r="D9" i="2" s="1"/>
  <c r="C9" i="2"/>
  <c r="P8" i="2"/>
  <c r="L8" i="2"/>
  <c r="J8" i="2"/>
  <c r="I8" i="2"/>
  <c r="H8" i="2"/>
  <c r="G8" i="2"/>
  <c r="F8" i="2"/>
  <c r="C8" i="2"/>
  <c r="E8" i="2" s="1"/>
  <c r="P7" i="2"/>
  <c r="I7" i="2"/>
  <c r="H7" i="2"/>
  <c r="C7" i="2"/>
  <c r="G7" i="2" s="1"/>
  <c r="M8" i="2" l="1"/>
  <c r="D8" i="2"/>
  <c r="J7" i="2"/>
  <c r="D88" i="2" s="1"/>
  <c r="F11" i="2"/>
  <c r="L14" i="2"/>
  <c r="G11" i="2"/>
  <c r="M11" i="2" s="1"/>
  <c r="E13" i="2"/>
  <c r="H11" i="2"/>
  <c r="F13" i="2"/>
  <c r="I11" i="2"/>
  <c r="M9" i="2"/>
  <c r="J11" i="2"/>
  <c r="H13" i="2"/>
  <c r="I13" i="2"/>
  <c r="L7" i="2"/>
  <c r="G13" i="2"/>
  <c r="F12" i="2"/>
  <c r="G12" i="2"/>
  <c r="M12" i="2" s="1"/>
  <c r="E14" i="2"/>
  <c r="F14" i="2"/>
  <c r="G14" i="2"/>
  <c r="E7" i="2"/>
  <c r="J12" i="2"/>
  <c r="H14" i="2"/>
  <c r="I12" i="2"/>
  <c r="F7" i="2"/>
  <c r="L12" i="2"/>
  <c r="I14" i="2"/>
  <c r="M13" i="2" l="1"/>
  <c r="D13" i="2"/>
  <c r="D12" i="2"/>
  <c r="D11" i="2"/>
  <c r="D7" i="2"/>
  <c r="M7" i="2"/>
  <c r="D14" i="2"/>
  <c r="M14" i="2"/>
</calcChain>
</file>

<file path=xl/sharedStrings.xml><?xml version="1.0" encoding="utf-8"?>
<sst xmlns="http://schemas.openxmlformats.org/spreadsheetml/2006/main" count="39" uniqueCount="26">
  <si>
    <t>ИТОГОВЫЙ ПРОТОКОЛ</t>
  </si>
  <si>
    <t>Наименование турнира:</t>
  </si>
  <si>
    <t>ITC OPEN 2025 Stage 6 Day 1 FOREST TROUT CHALLENGE</t>
  </si>
  <si>
    <t>Место проведения:</t>
  </si>
  <si>
    <t>СРБ ПАРУС-СЕВЕР</t>
  </si>
  <si>
    <t>Дата:</t>
  </si>
  <si>
    <t>В</t>
  </si>
  <si>
    <t>Н-0</t>
  </si>
  <si>
    <t>Н-2</t>
  </si>
  <si>
    <t>П-1</t>
  </si>
  <si>
    <t>П-0</t>
  </si>
  <si>
    <t>Поимки свои</t>
  </si>
  <si>
    <t>Поимки соперн</t>
  </si>
  <si>
    <t>Р.Б.</t>
  </si>
  <si>
    <t>Штраф</t>
  </si>
  <si>
    <t>м 5-8</t>
  </si>
  <si>
    <t>Спортсмен</t>
  </si>
  <si>
    <t>Игры</t>
  </si>
  <si>
    <t>В-4</t>
  </si>
  <si>
    <t>Поимки</t>
  </si>
  <si>
    <t>Очки</t>
  </si>
  <si>
    <t>Рейтинг за этап</t>
  </si>
  <si>
    <t>-</t>
  </si>
  <si>
    <t>Итого поимок:</t>
  </si>
  <si>
    <t>ЖК:</t>
  </si>
  <si>
    <t>КК: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</si>
</sst>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3" borderId="0" xfId="0" applyFont="1" applyFill="1"/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la\Downloads\Telegram%20Desktop\80%20&#1095;&#1077;&#1083;&#1086;&#1074;&#1077;&#1082;%2019.04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еребьевка"/>
      <sheetName val="Список участников"/>
      <sheetName val="Форма жеребьевки"/>
      <sheetName val="Ввод результатов A"/>
      <sheetName val="Ввод результатов B"/>
      <sheetName val="Ввод результатов C"/>
      <sheetName val="Ввод результатов D"/>
      <sheetName val="Ввод результатов E"/>
      <sheetName val="Ввод результатов F"/>
      <sheetName val="Ввод результатов G"/>
      <sheetName val="Ввод результатов H"/>
      <sheetName val="Ведение Плэй Офф"/>
      <sheetName val="Схема водоёма"/>
      <sheetName val="Формирование поимок по зонам"/>
      <sheetName val="Общие поимки"/>
      <sheetName val="A"/>
      <sheetName val="B"/>
      <sheetName val="C"/>
      <sheetName val="D"/>
      <sheetName val="E"/>
      <sheetName val="F"/>
      <sheetName val="G"/>
      <sheetName val="H"/>
      <sheetName val="Положение спортсменов"/>
      <sheetName val="Переходы A"/>
      <sheetName val="Переходы B"/>
      <sheetName val="Переходы C"/>
      <sheetName val="Переходы D"/>
      <sheetName val="Переходы E"/>
      <sheetName val="Переходы F"/>
      <sheetName val="Переходы G"/>
      <sheetName val="Переходы H"/>
      <sheetName val="Протоколы A"/>
      <sheetName val="Формирование Плэй Офф"/>
      <sheetName val="Протоколы B"/>
      <sheetName val="Протоколы C"/>
      <sheetName val="Протоколы D"/>
      <sheetName val="Протоколы E"/>
      <sheetName val="Протоколы F"/>
      <sheetName val="Протоколы G"/>
      <sheetName val="Протоколы H"/>
      <sheetName val="Результаты Плэй Офф"/>
      <sheetName val="Рейтинг в Плэй офф"/>
      <sheetName val="Общий рейтинг"/>
      <sheetName val="Общий рейтинг с Плэй офф"/>
      <sheetName val="Протокол Play Off Четвертьфинал"/>
      <sheetName val="Протокол Play Off Полуфинал"/>
      <sheetName val="Протокол Play Off Финал"/>
      <sheetName val="Итоговый Протокол"/>
      <sheetName val="Шары жеребьевки"/>
      <sheetName val="Поимки ХБ Расчет "/>
      <sheetName val="Формирование Плэй Офф (2)"/>
      <sheetName val="Формирование Рейтинга"/>
      <sheetName val="Итог протокол 9-80 место"/>
      <sheetName val="Итог протокол 5-8 место"/>
      <sheetName val="Результаты A"/>
      <sheetName val="Результаты B"/>
      <sheetName val="Результаты C"/>
      <sheetName val="Результаты D"/>
      <sheetName val="Результаты E"/>
      <sheetName val="Результаты F"/>
      <sheetName val="Результаты G"/>
      <sheetName val="Результаты H"/>
      <sheetName val="Вычисления A"/>
      <sheetName val="Вычисления B"/>
      <sheetName val="Вычисления C"/>
      <sheetName val="Вычисления D"/>
      <sheetName val="Вычисления E"/>
      <sheetName val="Вычисления F"/>
      <sheetName val="Вычисления G"/>
      <sheetName val="Вычисления H"/>
      <sheetName val="Разметка водоем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6">
          <cell r="G46" t="str">
            <v>Кабанов Иван</v>
          </cell>
          <cell r="S46" t="str">
            <v>Вартанян Артем</v>
          </cell>
          <cell r="AA46">
            <v>3</v>
          </cell>
          <cell r="AC46">
            <v>2</v>
          </cell>
        </row>
        <row r="49">
          <cell r="G49" t="str">
            <v>Вольнов Виталий</v>
          </cell>
          <cell r="S49" t="str">
            <v>Самойлов Дмитрий</v>
          </cell>
          <cell r="AA49">
            <v>3</v>
          </cell>
          <cell r="AC49">
            <v>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1">
          <cell r="E1" t="str">
            <v>Общий рейтинг с Плэй офф</v>
          </cell>
        </row>
        <row r="2">
          <cell r="E2" t="str">
            <v>Команда</v>
          </cell>
          <cell r="F2" t="str">
            <v>Игры</v>
          </cell>
          <cell r="G2" t="str">
            <v>В</v>
          </cell>
          <cell r="H2" t="str">
            <v>Н-0</v>
          </cell>
          <cell r="I2" t="str">
            <v>Н-2</v>
          </cell>
          <cell r="J2" t="str">
            <v>П-1</v>
          </cell>
          <cell r="K2" t="str">
            <v>П-0</v>
          </cell>
          <cell r="L2" t="str">
            <v>Поимки свои</v>
          </cell>
          <cell r="M2" t="str">
            <v>Поимки соперн</v>
          </cell>
          <cell r="N2" t="str">
            <v>Разница поимок</v>
          </cell>
          <cell r="O2" t="str">
            <v>Очки за зразницу поимок</v>
          </cell>
          <cell r="P2" t="str">
            <v>Очки</v>
          </cell>
          <cell r="Q2" t="str">
            <v>Рейтинг</v>
          </cell>
          <cell r="R2" t="str">
            <v>Ранг</v>
          </cell>
          <cell r="S2" t="str">
            <v>Место</v>
          </cell>
        </row>
        <row r="3">
          <cell r="E3" t="str">
            <v>Меус Кира</v>
          </cell>
          <cell r="F3">
            <v>9</v>
          </cell>
          <cell r="G3">
            <v>5</v>
          </cell>
          <cell r="H3">
            <v>1</v>
          </cell>
          <cell r="I3">
            <v>1</v>
          </cell>
          <cell r="J3">
            <v>1</v>
          </cell>
          <cell r="K3">
            <v>1</v>
          </cell>
          <cell r="L3">
            <v>20</v>
          </cell>
          <cell r="M3">
            <v>11</v>
          </cell>
          <cell r="N3">
            <v>9</v>
          </cell>
          <cell r="O3">
            <v>6.8</v>
          </cell>
          <cell r="P3">
            <v>23</v>
          </cell>
          <cell r="Q3">
            <v>999999932</v>
          </cell>
          <cell r="R3">
            <v>231699.99993200001</v>
          </cell>
          <cell r="S3">
            <v>14</v>
          </cell>
        </row>
        <row r="4">
          <cell r="E4" t="str">
            <v>Юновидов Александр</v>
          </cell>
          <cell r="F4">
            <v>9</v>
          </cell>
          <cell r="G4">
            <v>4</v>
          </cell>
          <cell r="H4">
            <v>2</v>
          </cell>
          <cell r="I4">
            <v>1</v>
          </cell>
          <cell r="J4">
            <v>2</v>
          </cell>
          <cell r="K4">
            <v>0</v>
          </cell>
          <cell r="L4">
            <v>18</v>
          </cell>
          <cell r="M4">
            <v>10</v>
          </cell>
          <cell r="N4">
            <v>8</v>
          </cell>
          <cell r="O4">
            <v>6.4</v>
          </cell>
          <cell r="P4">
            <v>20</v>
          </cell>
          <cell r="Q4">
            <v>999999986</v>
          </cell>
          <cell r="R4">
            <v>201657.99998600001</v>
          </cell>
          <cell r="S4">
            <v>23</v>
          </cell>
        </row>
        <row r="5">
          <cell r="E5" t="str">
            <v>Потапов Василий</v>
          </cell>
          <cell r="F5">
            <v>9</v>
          </cell>
          <cell r="G5">
            <v>1</v>
          </cell>
          <cell r="H5">
            <v>3</v>
          </cell>
          <cell r="I5">
            <v>1</v>
          </cell>
          <cell r="J5">
            <v>2</v>
          </cell>
          <cell r="K5">
            <v>2</v>
          </cell>
          <cell r="L5">
            <v>11</v>
          </cell>
          <cell r="M5">
            <v>18</v>
          </cell>
          <cell r="N5">
            <v>-7</v>
          </cell>
          <cell r="O5">
            <v>1.8</v>
          </cell>
          <cell r="P5">
            <v>8</v>
          </cell>
          <cell r="Q5">
            <v>999999942</v>
          </cell>
          <cell r="R5">
            <v>81190.999941999995</v>
          </cell>
          <cell r="S5">
            <v>74</v>
          </cell>
        </row>
        <row r="6">
          <cell r="E6" t="str">
            <v>Матвеев Андрей</v>
          </cell>
          <cell r="F6">
            <v>10</v>
          </cell>
          <cell r="G6">
            <v>7</v>
          </cell>
          <cell r="H6">
            <v>1</v>
          </cell>
          <cell r="I6">
            <v>1</v>
          </cell>
          <cell r="J6">
            <v>0</v>
          </cell>
          <cell r="K6">
            <v>1</v>
          </cell>
          <cell r="L6">
            <v>22</v>
          </cell>
          <cell r="M6">
            <v>14</v>
          </cell>
          <cell r="N6">
            <v>8</v>
          </cell>
          <cell r="O6">
            <v>6.4</v>
          </cell>
          <cell r="P6">
            <v>30</v>
          </cell>
          <cell r="Q6">
            <v>999999951</v>
          </cell>
          <cell r="R6">
            <v>301661.99995099998</v>
          </cell>
          <cell r="S6">
            <v>5</v>
          </cell>
        </row>
        <row r="7">
          <cell r="E7" t="str">
            <v>Кирияк Петр</v>
          </cell>
          <cell r="F7">
            <v>9</v>
          </cell>
          <cell r="G7">
            <v>3</v>
          </cell>
          <cell r="H7">
            <v>1</v>
          </cell>
          <cell r="I7">
            <v>1</v>
          </cell>
          <cell r="J7">
            <v>3</v>
          </cell>
          <cell r="K7">
            <v>1</v>
          </cell>
          <cell r="L7">
            <v>18</v>
          </cell>
          <cell r="M7">
            <v>19</v>
          </cell>
          <cell r="N7">
            <v>-1</v>
          </cell>
          <cell r="O7">
            <v>3.9</v>
          </cell>
          <cell r="P7">
            <v>17</v>
          </cell>
          <cell r="Q7">
            <v>999999953</v>
          </cell>
          <cell r="R7">
            <v>171407.99995299999</v>
          </cell>
          <cell r="S7">
            <v>41</v>
          </cell>
        </row>
        <row r="8">
          <cell r="E8" t="str">
            <v>Конторин Василий</v>
          </cell>
          <cell r="F8">
            <v>9</v>
          </cell>
          <cell r="G8">
            <v>1</v>
          </cell>
          <cell r="H8">
            <v>1</v>
          </cell>
          <cell r="I8">
            <v>1</v>
          </cell>
          <cell r="J8">
            <v>3</v>
          </cell>
          <cell r="K8">
            <v>3</v>
          </cell>
          <cell r="L8">
            <v>11</v>
          </cell>
          <cell r="M8">
            <v>20</v>
          </cell>
          <cell r="N8">
            <v>-9</v>
          </cell>
          <cell r="O8">
            <v>0.8</v>
          </cell>
          <cell r="P8">
            <v>9</v>
          </cell>
          <cell r="Q8">
            <v>999999939</v>
          </cell>
          <cell r="R8">
            <v>91090.999939000001</v>
          </cell>
          <cell r="S8">
            <v>72</v>
          </cell>
        </row>
        <row r="9">
          <cell r="E9" t="str">
            <v>Кариков Олег</v>
          </cell>
          <cell r="F9">
            <v>9</v>
          </cell>
          <cell r="G9">
            <v>3</v>
          </cell>
          <cell r="H9">
            <v>3</v>
          </cell>
          <cell r="I9">
            <v>0</v>
          </cell>
          <cell r="J9">
            <v>1</v>
          </cell>
          <cell r="K9">
            <v>2</v>
          </cell>
          <cell r="L9">
            <v>15</v>
          </cell>
          <cell r="M9">
            <v>17</v>
          </cell>
          <cell r="N9">
            <v>-2</v>
          </cell>
          <cell r="O9">
            <v>3.3</v>
          </cell>
          <cell r="P9">
            <v>13</v>
          </cell>
          <cell r="Q9">
            <v>999999958</v>
          </cell>
          <cell r="R9">
            <v>131344.999958</v>
          </cell>
          <cell r="S9">
            <v>55</v>
          </cell>
        </row>
        <row r="10">
          <cell r="E10" t="str">
            <v>Одинцов Игорь</v>
          </cell>
          <cell r="F10">
            <v>9</v>
          </cell>
          <cell r="G10">
            <v>4</v>
          </cell>
          <cell r="H10">
            <v>1</v>
          </cell>
          <cell r="I10">
            <v>0</v>
          </cell>
          <cell r="J10">
            <v>1</v>
          </cell>
          <cell r="K10">
            <v>3</v>
          </cell>
          <cell r="L10">
            <v>13</v>
          </cell>
          <cell r="M10">
            <v>15</v>
          </cell>
          <cell r="N10">
            <v>-2</v>
          </cell>
          <cell r="O10">
            <v>3.3</v>
          </cell>
          <cell r="P10">
            <v>17</v>
          </cell>
          <cell r="Q10">
            <v>999999944</v>
          </cell>
          <cell r="R10">
            <v>171342.99994400001</v>
          </cell>
          <cell r="S10">
            <v>44</v>
          </cell>
        </row>
        <row r="11">
          <cell r="E11" t="str">
            <v>Шаршин Александр</v>
          </cell>
          <cell r="F11">
            <v>9</v>
          </cell>
          <cell r="G11">
            <v>2</v>
          </cell>
          <cell r="H11">
            <v>0</v>
          </cell>
          <cell r="I11">
            <v>2</v>
          </cell>
          <cell r="J11">
            <v>3</v>
          </cell>
          <cell r="K11">
            <v>2</v>
          </cell>
          <cell r="L11">
            <v>14</v>
          </cell>
          <cell r="M11">
            <v>21</v>
          </cell>
          <cell r="N11">
            <v>-7</v>
          </cell>
          <cell r="O11">
            <v>1.8</v>
          </cell>
          <cell r="P11">
            <v>15</v>
          </cell>
          <cell r="Q11">
            <v>999999957</v>
          </cell>
          <cell r="R11">
            <v>151193.99995699999</v>
          </cell>
          <cell r="S11">
            <v>47</v>
          </cell>
        </row>
        <row r="12">
          <cell r="E12" t="str">
            <v>Крылов Андрей</v>
          </cell>
          <cell r="F12">
            <v>9</v>
          </cell>
          <cell r="G12">
            <v>3</v>
          </cell>
          <cell r="H12">
            <v>3</v>
          </cell>
          <cell r="I12">
            <v>0</v>
          </cell>
          <cell r="J12">
            <v>1</v>
          </cell>
          <cell r="K12">
            <v>2</v>
          </cell>
          <cell r="L12">
            <v>13</v>
          </cell>
          <cell r="M12">
            <v>12</v>
          </cell>
          <cell r="N12">
            <v>1</v>
          </cell>
          <cell r="O12">
            <v>4.4000000000000004</v>
          </cell>
          <cell r="P12">
            <v>13</v>
          </cell>
          <cell r="Q12">
            <v>999999961</v>
          </cell>
          <cell r="R12">
            <v>131452.99996099999</v>
          </cell>
          <cell r="S12">
            <v>53</v>
          </cell>
        </row>
        <row r="13">
          <cell r="E13" t="str">
            <v>Бурцев Андрей</v>
          </cell>
          <cell r="F13">
            <v>9</v>
          </cell>
          <cell r="G13">
            <v>5</v>
          </cell>
          <cell r="H13">
            <v>2</v>
          </cell>
          <cell r="I13">
            <v>1</v>
          </cell>
          <cell r="J13">
            <v>1</v>
          </cell>
          <cell r="K13">
            <v>0</v>
          </cell>
          <cell r="L13">
            <v>29</v>
          </cell>
          <cell r="M13">
            <v>13</v>
          </cell>
          <cell r="N13">
            <v>16</v>
          </cell>
          <cell r="O13">
            <v>7.8</v>
          </cell>
          <cell r="P13">
            <v>23</v>
          </cell>
          <cell r="Q13">
            <v>999999971</v>
          </cell>
          <cell r="R13">
            <v>231808.99997100001</v>
          </cell>
          <cell r="S13">
            <v>12</v>
          </cell>
        </row>
        <row r="14">
          <cell r="E14" t="str">
            <v>Карасев Дмитрий</v>
          </cell>
          <cell r="F14">
            <v>9</v>
          </cell>
          <cell r="G14">
            <v>2</v>
          </cell>
          <cell r="H14">
            <v>1</v>
          </cell>
          <cell r="I14">
            <v>0</v>
          </cell>
          <cell r="J14">
            <v>4</v>
          </cell>
          <cell r="K14">
            <v>2</v>
          </cell>
          <cell r="L14">
            <v>13</v>
          </cell>
          <cell r="M14">
            <v>24</v>
          </cell>
          <cell r="N14">
            <v>-11</v>
          </cell>
          <cell r="O14">
            <v>0.3</v>
          </cell>
          <cell r="P14">
            <v>12</v>
          </cell>
          <cell r="Q14">
            <v>999999935</v>
          </cell>
          <cell r="R14">
            <v>121042.999935</v>
          </cell>
          <cell r="S14">
            <v>65</v>
          </cell>
        </row>
        <row r="15">
          <cell r="E15" t="str">
            <v>Евдокимов Виталий</v>
          </cell>
          <cell r="F15">
            <v>9</v>
          </cell>
          <cell r="G15">
            <v>5</v>
          </cell>
          <cell r="H15">
            <v>1</v>
          </cell>
          <cell r="I15">
            <v>0</v>
          </cell>
          <cell r="J15">
            <v>1</v>
          </cell>
          <cell r="K15">
            <v>2</v>
          </cell>
          <cell r="L15">
            <v>26</v>
          </cell>
          <cell r="M15">
            <v>26</v>
          </cell>
          <cell r="N15">
            <v>0</v>
          </cell>
          <cell r="O15">
            <v>4.0999999999999996</v>
          </cell>
          <cell r="P15">
            <v>21</v>
          </cell>
          <cell r="Q15">
            <v>999999965</v>
          </cell>
          <cell r="R15">
            <v>211435.999965</v>
          </cell>
          <cell r="S15">
            <v>21</v>
          </cell>
        </row>
        <row r="16">
          <cell r="E16" t="str">
            <v>Вольнов Виталий</v>
          </cell>
          <cell r="F16">
            <v>12</v>
          </cell>
          <cell r="G16">
            <v>8</v>
          </cell>
          <cell r="H16">
            <v>3</v>
          </cell>
          <cell r="I16">
            <v>0</v>
          </cell>
          <cell r="J16">
            <v>1</v>
          </cell>
          <cell r="K16">
            <v>0</v>
          </cell>
          <cell r="L16">
            <v>34</v>
          </cell>
          <cell r="M16">
            <v>11</v>
          </cell>
          <cell r="N16">
            <v>23</v>
          </cell>
          <cell r="O16">
            <v>8</v>
          </cell>
          <cell r="P16">
            <v>33</v>
          </cell>
          <cell r="Q16">
            <v>999999950</v>
          </cell>
          <cell r="R16">
            <v>331833.99995000003</v>
          </cell>
          <cell r="S16">
            <v>4</v>
          </cell>
        </row>
        <row r="17">
          <cell r="E17" t="str">
            <v>Ливенцев Марк</v>
          </cell>
          <cell r="F17">
            <v>9</v>
          </cell>
          <cell r="G17">
            <v>3</v>
          </cell>
          <cell r="H17">
            <v>0</v>
          </cell>
          <cell r="I17">
            <v>2</v>
          </cell>
          <cell r="J17">
            <v>1</v>
          </cell>
          <cell r="K17">
            <v>3</v>
          </cell>
          <cell r="L17">
            <v>15</v>
          </cell>
          <cell r="M17">
            <v>12</v>
          </cell>
          <cell r="N17">
            <v>3</v>
          </cell>
          <cell r="O17">
            <v>5.5</v>
          </cell>
          <cell r="P17">
            <v>17</v>
          </cell>
          <cell r="Q17">
            <v>999999943</v>
          </cell>
          <cell r="R17">
            <v>171564.999943</v>
          </cell>
          <cell r="S17">
            <v>37</v>
          </cell>
        </row>
        <row r="18">
          <cell r="E18" t="str">
            <v>Лучкин Александр</v>
          </cell>
          <cell r="F18">
            <v>9</v>
          </cell>
          <cell r="G18">
            <v>3</v>
          </cell>
          <cell r="H18">
            <v>1</v>
          </cell>
          <cell r="I18">
            <v>2</v>
          </cell>
          <cell r="J18">
            <v>2</v>
          </cell>
          <cell r="K18">
            <v>1</v>
          </cell>
          <cell r="L18">
            <v>16</v>
          </cell>
          <cell r="M18">
            <v>15</v>
          </cell>
          <cell r="N18">
            <v>1</v>
          </cell>
          <cell r="O18">
            <v>4.4000000000000004</v>
          </cell>
          <cell r="P18">
            <v>18</v>
          </cell>
          <cell r="Q18">
            <v>999999925</v>
          </cell>
          <cell r="R18">
            <v>181455.99992500001</v>
          </cell>
          <cell r="S18">
            <v>35</v>
          </cell>
        </row>
        <row r="19">
          <cell r="E19" t="str">
            <v>Дмитриев Антон</v>
          </cell>
          <cell r="F19">
            <v>9</v>
          </cell>
          <cell r="G19">
            <v>1</v>
          </cell>
          <cell r="H19">
            <v>2</v>
          </cell>
          <cell r="I19">
            <v>0</v>
          </cell>
          <cell r="J19">
            <v>4</v>
          </cell>
          <cell r="K19">
            <v>2</v>
          </cell>
          <cell r="L19">
            <v>9</v>
          </cell>
          <cell r="M19">
            <v>20</v>
          </cell>
          <cell r="N19">
            <v>-11</v>
          </cell>
          <cell r="O19">
            <v>0.3</v>
          </cell>
          <cell r="P19">
            <v>8</v>
          </cell>
          <cell r="Q19">
            <v>999999955</v>
          </cell>
          <cell r="R19">
            <v>81038.999955000007</v>
          </cell>
          <cell r="S19">
            <v>75</v>
          </cell>
        </row>
        <row r="20">
          <cell r="E20" t="str">
            <v>Паршухин Андрей</v>
          </cell>
          <cell r="F20">
            <v>9</v>
          </cell>
          <cell r="G20">
            <v>2</v>
          </cell>
          <cell r="H20">
            <v>3</v>
          </cell>
          <cell r="I20">
            <v>0</v>
          </cell>
          <cell r="J20">
            <v>4</v>
          </cell>
          <cell r="K20">
            <v>0</v>
          </cell>
          <cell r="L20">
            <v>13</v>
          </cell>
          <cell r="M20">
            <v>22</v>
          </cell>
          <cell r="N20">
            <v>-9</v>
          </cell>
          <cell r="O20">
            <v>0.8</v>
          </cell>
          <cell r="P20">
            <v>12</v>
          </cell>
          <cell r="Q20">
            <v>999999938</v>
          </cell>
          <cell r="R20">
            <v>121092.99993799999</v>
          </cell>
          <cell r="S20">
            <v>63</v>
          </cell>
        </row>
        <row r="21">
          <cell r="E21" t="str">
            <v>Давыдов Дмитрий</v>
          </cell>
          <cell r="F21">
            <v>9</v>
          </cell>
          <cell r="G21">
            <v>4</v>
          </cell>
          <cell r="H21">
            <v>2</v>
          </cell>
          <cell r="I21">
            <v>0</v>
          </cell>
          <cell r="J21">
            <v>2</v>
          </cell>
          <cell r="K21">
            <v>1</v>
          </cell>
          <cell r="L21">
            <v>29</v>
          </cell>
          <cell r="M21">
            <v>28</v>
          </cell>
          <cell r="N21">
            <v>1</v>
          </cell>
          <cell r="O21">
            <v>4.4000000000000004</v>
          </cell>
          <cell r="P21">
            <v>18</v>
          </cell>
          <cell r="Q21">
            <v>999999985</v>
          </cell>
          <cell r="R21">
            <v>181468.999985</v>
          </cell>
          <cell r="S21">
            <v>34</v>
          </cell>
        </row>
        <row r="22">
          <cell r="E22" t="str">
            <v>Федулов Илья</v>
          </cell>
          <cell r="F22">
            <v>9</v>
          </cell>
          <cell r="G22">
            <v>3</v>
          </cell>
          <cell r="H22">
            <v>1</v>
          </cell>
          <cell r="I22">
            <v>1</v>
          </cell>
          <cell r="J22">
            <v>1</v>
          </cell>
          <cell r="K22">
            <v>3</v>
          </cell>
          <cell r="L22">
            <v>11</v>
          </cell>
          <cell r="M22">
            <v>19</v>
          </cell>
          <cell r="N22">
            <v>-8</v>
          </cell>
          <cell r="O22">
            <v>1.5</v>
          </cell>
          <cell r="P22">
            <v>15</v>
          </cell>
          <cell r="Q22">
            <v>999999962</v>
          </cell>
          <cell r="R22">
            <v>151160.999962</v>
          </cell>
          <cell r="S22">
            <v>48</v>
          </cell>
        </row>
        <row r="23">
          <cell r="E23" t="str">
            <v>Чачин Виталий</v>
          </cell>
          <cell r="F23">
            <v>9</v>
          </cell>
          <cell r="G23">
            <v>5</v>
          </cell>
          <cell r="H23">
            <v>2</v>
          </cell>
          <cell r="I23">
            <v>1</v>
          </cell>
          <cell r="J23">
            <v>1</v>
          </cell>
          <cell r="K23">
            <v>0</v>
          </cell>
          <cell r="L23">
            <v>21</v>
          </cell>
          <cell r="M23">
            <v>15</v>
          </cell>
          <cell r="N23">
            <v>6</v>
          </cell>
          <cell r="O23">
            <v>6.1</v>
          </cell>
          <cell r="P23">
            <v>23</v>
          </cell>
          <cell r="Q23">
            <v>999999977</v>
          </cell>
          <cell r="R23">
            <v>231630.999977</v>
          </cell>
          <cell r="S23">
            <v>15</v>
          </cell>
        </row>
        <row r="24">
          <cell r="E24" t="str">
            <v>Богданов Борис</v>
          </cell>
          <cell r="F24">
            <v>9</v>
          </cell>
          <cell r="G24">
            <v>4</v>
          </cell>
          <cell r="H24">
            <v>1</v>
          </cell>
          <cell r="I24">
            <v>1</v>
          </cell>
          <cell r="J24">
            <v>2</v>
          </cell>
          <cell r="K24">
            <v>1</v>
          </cell>
          <cell r="L24">
            <v>19</v>
          </cell>
          <cell r="M24">
            <v>23</v>
          </cell>
          <cell r="N24">
            <v>-4</v>
          </cell>
          <cell r="O24">
            <v>2.5</v>
          </cell>
          <cell r="P24">
            <v>20</v>
          </cell>
          <cell r="Q24">
            <v>999999930</v>
          </cell>
          <cell r="R24">
            <v>201268.99992999999</v>
          </cell>
          <cell r="S24">
            <v>29</v>
          </cell>
        </row>
        <row r="25">
          <cell r="E25" t="str">
            <v>Патарин Дмитрий</v>
          </cell>
          <cell r="F25">
            <v>9</v>
          </cell>
          <cell r="G25">
            <v>5</v>
          </cell>
          <cell r="H25">
            <v>2</v>
          </cell>
          <cell r="I25">
            <v>0</v>
          </cell>
          <cell r="J25">
            <v>2</v>
          </cell>
          <cell r="K25">
            <v>0</v>
          </cell>
          <cell r="L25">
            <v>18</v>
          </cell>
          <cell r="M25">
            <v>9</v>
          </cell>
          <cell r="N25">
            <v>9</v>
          </cell>
          <cell r="O25">
            <v>6.8</v>
          </cell>
          <cell r="P25">
            <v>22</v>
          </cell>
          <cell r="Q25">
            <v>999999923</v>
          </cell>
          <cell r="R25">
            <v>221697.999923</v>
          </cell>
          <cell r="S25">
            <v>19</v>
          </cell>
        </row>
        <row r="26">
          <cell r="E26" t="str">
            <v>Подгорный Дмитрий</v>
          </cell>
          <cell r="F26">
            <v>9</v>
          </cell>
          <cell r="G26">
            <v>3</v>
          </cell>
          <cell r="H26">
            <v>1</v>
          </cell>
          <cell r="I26">
            <v>1</v>
          </cell>
          <cell r="J26">
            <v>3</v>
          </cell>
          <cell r="K26">
            <v>1</v>
          </cell>
          <cell r="L26">
            <v>29</v>
          </cell>
          <cell r="M26">
            <v>28</v>
          </cell>
          <cell r="N26">
            <v>1</v>
          </cell>
          <cell r="O26">
            <v>4.4000000000000004</v>
          </cell>
          <cell r="P26">
            <v>17</v>
          </cell>
          <cell r="Q26">
            <v>999999976</v>
          </cell>
          <cell r="R26">
            <v>171468.99997599999</v>
          </cell>
          <cell r="S26">
            <v>40</v>
          </cell>
        </row>
        <row r="27">
          <cell r="E27" t="str">
            <v>Муминов Рустам</v>
          </cell>
          <cell r="F27">
            <v>10</v>
          </cell>
          <cell r="G27">
            <v>6</v>
          </cell>
          <cell r="H27">
            <v>1</v>
          </cell>
          <cell r="I27">
            <v>0</v>
          </cell>
          <cell r="J27">
            <v>2</v>
          </cell>
          <cell r="K27">
            <v>1</v>
          </cell>
          <cell r="L27">
            <v>22</v>
          </cell>
          <cell r="M27">
            <v>19</v>
          </cell>
          <cell r="N27">
            <v>3</v>
          </cell>
          <cell r="O27">
            <v>5.5</v>
          </cell>
          <cell r="P27">
            <v>26</v>
          </cell>
          <cell r="Q27">
            <v>999999990</v>
          </cell>
          <cell r="R27">
            <v>261571.99999000001</v>
          </cell>
          <cell r="S27">
            <v>9</v>
          </cell>
        </row>
        <row r="28">
          <cell r="E28" t="str">
            <v>Ушаков Дмитрий</v>
          </cell>
          <cell r="F28">
            <v>9</v>
          </cell>
          <cell r="G28">
            <v>5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25</v>
          </cell>
          <cell r="M28">
            <v>20</v>
          </cell>
          <cell r="N28">
            <v>5</v>
          </cell>
          <cell r="O28">
            <v>5.9</v>
          </cell>
          <cell r="P28">
            <v>23</v>
          </cell>
          <cell r="Q28">
            <v>999999934</v>
          </cell>
          <cell r="R28">
            <v>231614.99993399999</v>
          </cell>
          <cell r="S28">
            <v>16</v>
          </cell>
        </row>
        <row r="29">
          <cell r="E29" t="str">
            <v>Звольский Вячеслав</v>
          </cell>
          <cell r="F29">
            <v>9</v>
          </cell>
          <cell r="G29">
            <v>1</v>
          </cell>
          <cell r="H29">
            <v>2</v>
          </cell>
          <cell r="I29">
            <v>1</v>
          </cell>
          <cell r="J29">
            <v>3</v>
          </cell>
          <cell r="K29">
            <v>2</v>
          </cell>
          <cell r="L29">
            <v>12</v>
          </cell>
          <cell r="M29">
            <v>21</v>
          </cell>
          <cell r="N29">
            <v>-9</v>
          </cell>
          <cell r="O29">
            <v>0.8</v>
          </cell>
          <cell r="P29">
            <v>9</v>
          </cell>
          <cell r="Q29">
            <v>999999946</v>
          </cell>
          <cell r="R29">
            <v>91091.999945999996</v>
          </cell>
          <cell r="S29">
            <v>71</v>
          </cell>
        </row>
        <row r="30">
          <cell r="E30" t="str">
            <v>Агеев Олег</v>
          </cell>
          <cell r="F30">
            <v>9</v>
          </cell>
          <cell r="G30">
            <v>1</v>
          </cell>
          <cell r="H30">
            <v>2</v>
          </cell>
          <cell r="I30">
            <v>0</v>
          </cell>
          <cell r="J30">
            <v>2</v>
          </cell>
          <cell r="K30">
            <v>4</v>
          </cell>
          <cell r="L30">
            <v>11</v>
          </cell>
          <cell r="M30">
            <v>17</v>
          </cell>
          <cell r="N30">
            <v>-6</v>
          </cell>
          <cell r="O30">
            <v>2.1</v>
          </cell>
          <cell r="P30">
            <v>6</v>
          </cell>
          <cell r="Q30">
            <v>999999928</v>
          </cell>
          <cell r="R30">
            <v>61220.999927999997</v>
          </cell>
          <cell r="S30">
            <v>77</v>
          </cell>
        </row>
        <row r="31">
          <cell r="E31" t="str">
            <v>Тимошкин Сергей</v>
          </cell>
          <cell r="F31">
            <v>9</v>
          </cell>
          <cell r="G31">
            <v>2</v>
          </cell>
          <cell r="H31">
            <v>3</v>
          </cell>
          <cell r="I31">
            <v>2</v>
          </cell>
          <cell r="J31">
            <v>0</v>
          </cell>
          <cell r="K31">
            <v>2</v>
          </cell>
          <cell r="L31">
            <v>15</v>
          </cell>
          <cell r="M31">
            <v>14</v>
          </cell>
          <cell r="N31">
            <v>1</v>
          </cell>
          <cell r="O31">
            <v>4.4000000000000004</v>
          </cell>
          <cell r="P31">
            <v>12</v>
          </cell>
          <cell r="Q31">
            <v>999999921</v>
          </cell>
          <cell r="R31">
            <v>121454.999921</v>
          </cell>
          <cell r="S31">
            <v>60</v>
          </cell>
        </row>
        <row r="32">
          <cell r="E32" t="str">
            <v>Заритовский Дмитрий</v>
          </cell>
          <cell r="F32">
            <v>9</v>
          </cell>
          <cell r="G32">
            <v>1</v>
          </cell>
          <cell r="H32">
            <v>1</v>
          </cell>
          <cell r="I32">
            <v>1</v>
          </cell>
          <cell r="J32">
            <v>3</v>
          </cell>
          <cell r="K32">
            <v>3</v>
          </cell>
          <cell r="L32">
            <v>7</v>
          </cell>
          <cell r="M32">
            <v>17</v>
          </cell>
          <cell r="N32">
            <v>-10</v>
          </cell>
          <cell r="O32">
            <v>0.5</v>
          </cell>
          <cell r="P32">
            <v>9</v>
          </cell>
          <cell r="Q32">
            <v>999999963</v>
          </cell>
          <cell r="R32">
            <v>91056.999962999995</v>
          </cell>
          <cell r="S32">
            <v>73</v>
          </cell>
        </row>
        <row r="33">
          <cell r="E33" t="str">
            <v>Алексеев Алексей</v>
          </cell>
          <cell r="F33">
            <v>9</v>
          </cell>
          <cell r="G33">
            <v>2</v>
          </cell>
          <cell r="H33">
            <v>3</v>
          </cell>
          <cell r="I33">
            <v>0</v>
          </cell>
          <cell r="J33">
            <v>2</v>
          </cell>
          <cell r="K33">
            <v>2</v>
          </cell>
          <cell r="L33">
            <v>11</v>
          </cell>
          <cell r="M33">
            <v>18</v>
          </cell>
          <cell r="N33">
            <v>-7</v>
          </cell>
          <cell r="O33">
            <v>1.8</v>
          </cell>
          <cell r="P33">
            <v>10</v>
          </cell>
          <cell r="Q33">
            <v>999999967</v>
          </cell>
          <cell r="R33">
            <v>101190.999967</v>
          </cell>
          <cell r="S33">
            <v>68</v>
          </cell>
        </row>
        <row r="34">
          <cell r="E34" t="str">
            <v>Сипцов Юрий</v>
          </cell>
          <cell r="F34">
            <v>9</v>
          </cell>
          <cell r="G34">
            <v>2</v>
          </cell>
          <cell r="H34">
            <v>2</v>
          </cell>
          <cell r="I34">
            <v>2</v>
          </cell>
          <cell r="J34">
            <v>1</v>
          </cell>
          <cell r="K34">
            <v>2</v>
          </cell>
          <cell r="L34">
            <v>24</v>
          </cell>
          <cell r="M34">
            <v>23</v>
          </cell>
          <cell r="N34">
            <v>1</v>
          </cell>
          <cell r="O34">
            <v>4.4000000000000004</v>
          </cell>
          <cell r="P34">
            <v>13</v>
          </cell>
          <cell r="Q34">
            <v>999999972</v>
          </cell>
          <cell r="R34">
            <v>131463.99997199999</v>
          </cell>
          <cell r="S34">
            <v>52</v>
          </cell>
        </row>
        <row r="35">
          <cell r="E35" t="str">
            <v>Сердюк Владимир</v>
          </cell>
          <cell r="F35">
            <v>9</v>
          </cell>
          <cell r="G35">
            <v>2</v>
          </cell>
          <cell r="H35">
            <v>1</v>
          </cell>
          <cell r="I35">
            <v>2</v>
          </cell>
          <cell r="J35">
            <v>2</v>
          </cell>
          <cell r="K35">
            <v>2</v>
          </cell>
          <cell r="L35">
            <v>20</v>
          </cell>
          <cell r="M35">
            <v>23</v>
          </cell>
          <cell r="N35">
            <v>-3</v>
          </cell>
          <cell r="O35">
            <v>2.7</v>
          </cell>
          <cell r="P35">
            <v>14</v>
          </cell>
          <cell r="Q35">
            <v>999999947</v>
          </cell>
          <cell r="R35">
            <v>141289.999947</v>
          </cell>
          <cell r="S35">
            <v>50</v>
          </cell>
        </row>
        <row r="36">
          <cell r="E36" t="str">
            <v>Вялушкин Николай</v>
          </cell>
          <cell r="F36">
            <v>10</v>
          </cell>
          <cell r="G36">
            <v>5</v>
          </cell>
          <cell r="H36">
            <v>1</v>
          </cell>
          <cell r="I36">
            <v>2</v>
          </cell>
          <cell r="J36">
            <v>2</v>
          </cell>
          <cell r="K36">
            <v>0</v>
          </cell>
          <cell r="L36">
            <v>20</v>
          </cell>
          <cell r="M36">
            <v>12</v>
          </cell>
          <cell r="N36">
            <v>8</v>
          </cell>
          <cell r="O36">
            <v>6.4</v>
          </cell>
          <cell r="P36">
            <v>26</v>
          </cell>
          <cell r="Q36">
            <v>999999941</v>
          </cell>
          <cell r="R36">
            <v>261659.99994099999</v>
          </cell>
          <cell r="S36">
            <v>8</v>
          </cell>
        </row>
        <row r="37">
          <cell r="E37" t="str">
            <v>Юдин Евгений</v>
          </cell>
          <cell r="F37">
            <v>9</v>
          </cell>
          <cell r="G37">
            <v>2</v>
          </cell>
          <cell r="H37">
            <v>4</v>
          </cell>
          <cell r="I37">
            <v>0</v>
          </cell>
          <cell r="J37">
            <v>2</v>
          </cell>
          <cell r="K37">
            <v>1</v>
          </cell>
          <cell r="L37">
            <v>12</v>
          </cell>
          <cell r="M37">
            <v>14</v>
          </cell>
          <cell r="N37">
            <v>-2</v>
          </cell>
          <cell r="O37">
            <v>3.3</v>
          </cell>
          <cell r="P37">
            <v>10</v>
          </cell>
          <cell r="Q37">
            <v>999999966</v>
          </cell>
          <cell r="R37">
            <v>101341.999966</v>
          </cell>
          <cell r="S37">
            <v>67</v>
          </cell>
        </row>
        <row r="38">
          <cell r="E38" t="str">
            <v>Суслин Константин</v>
          </cell>
          <cell r="F38">
            <v>9</v>
          </cell>
          <cell r="G38">
            <v>1</v>
          </cell>
          <cell r="H38">
            <v>2</v>
          </cell>
          <cell r="I38">
            <v>0</v>
          </cell>
          <cell r="J38">
            <v>1</v>
          </cell>
          <cell r="K38">
            <v>5</v>
          </cell>
          <cell r="L38">
            <v>2</v>
          </cell>
          <cell r="M38">
            <v>11</v>
          </cell>
          <cell r="N38">
            <v>-9</v>
          </cell>
          <cell r="O38">
            <v>0.8</v>
          </cell>
          <cell r="P38">
            <v>5</v>
          </cell>
          <cell r="Q38">
            <v>999999959</v>
          </cell>
          <cell r="R38">
            <v>51081.999959000001</v>
          </cell>
          <cell r="S38">
            <v>78</v>
          </cell>
        </row>
        <row r="39">
          <cell r="E39" t="str">
            <v>Мартиросов Серго</v>
          </cell>
          <cell r="F39">
            <v>9</v>
          </cell>
          <cell r="G39">
            <v>6</v>
          </cell>
          <cell r="H39">
            <v>1</v>
          </cell>
          <cell r="I39">
            <v>0</v>
          </cell>
          <cell r="J39">
            <v>1</v>
          </cell>
          <cell r="K39">
            <v>1</v>
          </cell>
          <cell r="L39">
            <v>21</v>
          </cell>
          <cell r="M39">
            <v>12</v>
          </cell>
          <cell r="N39">
            <v>9</v>
          </cell>
          <cell r="O39">
            <v>6.8</v>
          </cell>
          <cell r="P39">
            <v>25</v>
          </cell>
          <cell r="Q39">
            <v>999999922</v>
          </cell>
          <cell r="R39">
            <v>251700.99992199999</v>
          </cell>
          <cell r="S39">
            <v>11</v>
          </cell>
        </row>
        <row r="40">
          <cell r="E40" t="str">
            <v>Померанцев Евгений</v>
          </cell>
          <cell r="F40">
            <v>9</v>
          </cell>
          <cell r="G40">
            <v>5</v>
          </cell>
          <cell r="H40">
            <v>3</v>
          </cell>
          <cell r="I40">
            <v>0</v>
          </cell>
          <cell r="J40">
            <v>0</v>
          </cell>
          <cell r="K40">
            <v>1</v>
          </cell>
          <cell r="L40">
            <v>17</v>
          </cell>
          <cell r="M40">
            <v>12</v>
          </cell>
          <cell r="N40">
            <v>5</v>
          </cell>
          <cell r="O40">
            <v>5.9</v>
          </cell>
          <cell r="P40">
            <v>20</v>
          </cell>
          <cell r="Q40">
            <v>999999931</v>
          </cell>
          <cell r="R40">
            <v>201606.999931</v>
          </cell>
          <cell r="S40">
            <v>25</v>
          </cell>
        </row>
        <row r="41">
          <cell r="E41" t="str">
            <v>Чидилян Эдуард</v>
          </cell>
          <cell r="F41">
            <v>9</v>
          </cell>
          <cell r="G41">
            <v>2</v>
          </cell>
          <cell r="H41">
            <v>3</v>
          </cell>
          <cell r="I41">
            <v>0</v>
          </cell>
          <cell r="J41">
            <v>3</v>
          </cell>
          <cell r="K41">
            <v>1</v>
          </cell>
          <cell r="L41">
            <v>21</v>
          </cell>
          <cell r="M41">
            <v>26</v>
          </cell>
          <cell r="N41">
            <v>-5</v>
          </cell>
          <cell r="O41">
            <v>2.2000000000000002</v>
          </cell>
          <cell r="P41">
            <v>11</v>
          </cell>
          <cell r="Q41">
            <v>999999964</v>
          </cell>
          <cell r="R41">
            <v>111240.999964</v>
          </cell>
          <cell r="S41">
            <v>66</v>
          </cell>
        </row>
        <row r="42">
          <cell r="E42" t="str">
            <v>Кыдырмаев Бакытбек</v>
          </cell>
          <cell r="F42">
            <v>9</v>
          </cell>
          <cell r="G42">
            <v>4</v>
          </cell>
          <cell r="H42">
            <v>2</v>
          </cell>
          <cell r="I42">
            <v>0</v>
          </cell>
          <cell r="J42">
            <v>1</v>
          </cell>
          <cell r="K42">
            <v>2</v>
          </cell>
          <cell r="L42">
            <v>19</v>
          </cell>
          <cell r="M42">
            <v>17</v>
          </cell>
          <cell r="N42">
            <v>2</v>
          </cell>
          <cell r="O42">
            <v>5.0999999999999996</v>
          </cell>
          <cell r="P42">
            <v>17</v>
          </cell>
          <cell r="Q42">
            <v>999999969</v>
          </cell>
          <cell r="R42">
            <v>171528.999969</v>
          </cell>
          <cell r="S42">
            <v>38</v>
          </cell>
        </row>
        <row r="43">
          <cell r="E43" t="str">
            <v>Лебедев Евгений СПБ</v>
          </cell>
          <cell r="F43">
            <v>9</v>
          </cell>
          <cell r="G43">
            <v>4</v>
          </cell>
          <cell r="H43">
            <v>1</v>
          </cell>
          <cell r="I43">
            <v>2</v>
          </cell>
          <cell r="J43">
            <v>2</v>
          </cell>
          <cell r="K43">
            <v>0</v>
          </cell>
          <cell r="L43">
            <v>26</v>
          </cell>
          <cell r="M43">
            <v>11</v>
          </cell>
          <cell r="N43">
            <v>15</v>
          </cell>
          <cell r="O43">
            <v>7.7</v>
          </cell>
          <cell r="P43">
            <v>22</v>
          </cell>
          <cell r="Q43">
            <v>999999973</v>
          </cell>
          <cell r="R43">
            <v>221795.999973</v>
          </cell>
          <cell r="S43">
            <v>18</v>
          </cell>
        </row>
        <row r="44">
          <cell r="E44" t="str">
            <v>Вартанян Артем</v>
          </cell>
          <cell r="F44">
            <v>12</v>
          </cell>
          <cell r="G44">
            <v>7</v>
          </cell>
          <cell r="H44">
            <v>1</v>
          </cell>
          <cell r="I44">
            <v>2</v>
          </cell>
          <cell r="J44">
            <v>2</v>
          </cell>
          <cell r="K44">
            <v>0</v>
          </cell>
          <cell r="L44">
            <v>36</v>
          </cell>
          <cell r="M44">
            <v>25</v>
          </cell>
          <cell r="N44">
            <v>11</v>
          </cell>
          <cell r="O44">
            <v>7.4</v>
          </cell>
          <cell r="P44">
            <v>34</v>
          </cell>
          <cell r="Q44">
            <v>999999989</v>
          </cell>
          <cell r="R44">
            <v>341775.99998899997</v>
          </cell>
          <cell r="S44">
            <v>3</v>
          </cell>
        </row>
        <row r="45">
          <cell r="E45" t="str">
            <v>Левченко Евгений</v>
          </cell>
          <cell r="F45">
            <v>9</v>
          </cell>
          <cell r="G45">
            <v>4</v>
          </cell>
          <cell r="H45">
            <v>2</v>
          </cell>
          <cell r="I45">
            <v>1</v>
          </cell>
          <cell r="J45">
            <v>0</v>
          </cell>
          <cell r="K45">
            <v>2</v>
          </cell>
          <cell r="L45">
            <v>15</v>
          </cell>
          <cell r="M45">
            <v>13</v>
          </cell>
          <cell r="N45">
            <v>2</v>
          </cell>
          <cell r="O45">
            <v>5.0999999999999996</v>
          </cell>
          <cell r="P45">
            <v>18</v>
          </cell>
          <cell r="Q45">
            <v>999999948</v>
          </cell>
          <cell r="R45">
            <v>181524.99994800001</v>
          </cell>
          <cell r="S45">
            <v>33</v>
          </cell>
        </row>
        <row r="46">
          <cell r="E46" t="str">
            <v>Ковалев Роман</v>
          </cell>
          <cell r="F46">
            <v>9</v>
          </cell>
          <cell r="G46">
            <v>2</v>
          </cell>
          <cell r="H46">
            <v>2</v>
          </cell>
          <cell r="I46">
            <v>2</v>
          </cell>
          <cell r="J46">
            <v>2</v>
          </cell>
          <cell r="K46">
            <v>1</v>
          </cell>
          <cell r="L46">
            <v>10</v>
          </cell>
          <cell r="M46">
            <v>19</v>
          </cell>
          <cell r="N46">
            <v>-9</v>
          </cell>
          <cell r="O46">
            <v>0.8</v>
          </cell>
          <cell r="P46">
            <v>14</v>
          </cell>
          <cell r="Q46">
            <v>999999926</v>
          </cell>
          <cell r="R46">
            <v>141089.99992599999</v>
          </cell>
          <cell r="S46">
            <v>51</v>
          </cell>
        </row>
        <row r="47">
          <cell r="E47" t="str">
            <v>Николаев Игорь</v>
          </cell>
          <cell r="F47">
            <v>9</v>
          </cell>
          <cell r="G47">
            <v>1</v>
          </cell>
          <cell r="H47">
            <v>2</v>
          </cell>
          <cell r="I47">
            <v>1</v>
          </cell>
          <cell r="J47">
            <v>3</v>
          </cell>
          <cell r="K47">
            <v>2</v>
          </cell>
          <cell r="L47">
            <v>20</v>
          </cell>
          <cell r="M47">
            <v>23</v>
          </cell>
          <cell r="N47">
            <v>-3</v>
          </cell>
          <cell r="O47">
            <v>2.7</v>
          </cell>
          <cell r="P47">
            <v>9</v>
          </cell>
          <cell r="Q47">
            <v>999999981</v>
          </cell>
          <cell r="R47">
            <v>91289.999981000001</v>
          </cell>
          <cell r="S47">
            <v>69</v>
          </cell>
        </row>
        <row r="48">
          <cell r="E48" t="str">
            <v>Шаршин Максим</v>
          </cell>
          <cell r="F48">
            <v>9</v>
          </cell>
          <cell r="G48">
            <v>4</v>
          </cell>
          <cell r="H48">
            <v>0</v>
          </cell>
          <cell r="I48">
            <v>2</v>
          </cell>
          <cell r="J48">
            <v>0</v>
          </cell>
          <cell r="K48">
            <v>3</v>
          </cell>
          <cell r="L48">
            <v>23</v>
          </cell>
          <cell r="M48">
            <v>19</v>
          </cell>
          <cell r="N48">
            <v>4</v>
          </cell>
          <cell r="O48">
            <v>5.7</v>
          </cell>
          <cell r="P48">
            <v>20</v>
          </cell>
          <cell r="Q48">
            <v>999999956</v>
          </cell>
          <cell r="R48">
            <v>201592.99995600001</v>
          </cell>
          <cell r="S48">
            <v>26</v>
          </cell>
        </row>
        <row r="49">
          <cell r="E49" t="str">
            <v>Рогозин Виктор</v>
          </cell>
          <cell r="F49">
            <v>9</v>
          </cell>
          <cell r="G49">
            <v>4</v>
          </cell>
          <cell r="H49">
            <v>2</v>
          </cell>
          <cell r="I49">
            <v>2</v>
          </cell>
          <cell r="J49">
            <v>0</v>
          </cell>
          <cell r="K49">
            <v>1</v>
          </cell>
          <cell r="L49">
            <v>18</v>
          </cell>
          <cell r="M49">
            <v>12</v>
          </cell>
          <cell r="N49">
            <v>6</v>
          </cell>
          <cell r="O49">
            <v>6.1</v>
          </cell>
          <cell r="P49">
            <v>20</v>
          </cell>
          <cell r="Q49">
            <v>999999992</v>
          </cell>
          <cell r="R49">
            <v>201627.999992</v>
          </cell>
          <cell r="S49">
            <v>24</v>
          </cell>
        </row>
        <row r="50">
          <cell r="E50" t="str">
            <v>Рябцев Павел</v>
          </cell>
          <cell r="F50">
            <v>9</v>
          </cell>
          <cell r="G50">
            <v>3</v>
          </cell>
          <cell r="H50">
            <v>2</v>
          </cell>
          <cell r="I50">
            <v>1</v>
          </cell>
          <cell r="J50">
            <v>2</v>
          </cell>
          <cell r="K50">
            <v>1</v>
          </cell>
          <cell r="L50">
            <v>13</v>
          </cell>
          <cell r="M50">
            <v>16</v>
          </cell>
          <cell r="N50">
            <v>-3</v>
          </cell>
          <cell r="O50">
            <v>2.7</v>
          </cell>
          <cell r="P50">
            <v>16</v>
          </cell>
          <cell r="Q50">
            <v>999999954</v>
          </cell>
          <cell r="R50">
            <v>161282.999954</v>
          </cell>
          <cell r="S50">
            <v>45</v>
          </cell>
        </row>
        <row r="51">
          <cell r="E51" t="str">
            <v>Ноздрачев Александр</v>
          </cell>
          <cell r="F51">
            <v>9</v>
          </cell>
          <cell r="G51">
            <v>2</v>
          </cell>
          <cell r="H51">
            <v>1</v>
          </cell>
          <cell r="I51">
            <v>1</v>
          </cell>
          <cell r="J51">
            <v>3</v>
          </cell>
          <cell r="K51">
            <v>2</v>
          </cell>
          <cell r="L51">
            <v>15</v>
          </cell>
          <cell r="M51">
            <v>23</v>
          </cell>
          <cell r="N51">
            <v>-8</v>
          </cell>
          <cell r="O51">
            <v>1.5</v>
          </cell>
          <cell r="P51">
            <v>13</v>
          </cell>
          <cell r="Q51">
            <v>999999929</v>
          </cell>
          <cell r="R51">
            <v>131164.99992900001</v>
          </cell>
          <cell r="S51">
            <v>58</v>
          </cell>
        </row>
        <row r="52">
          <cell r="E52" t="str">
            <v>Деревцов Игорь</v>
          </cell>
          <cell r="F52">
            <v>9</v>
          </cell>
          <cell r="G52">
            <v>1</v>
          </cell>
          <cell r="H52">
            <v>1</v>
          </cell>
          <cell r="I52">
            <v>0</v>
          </cell>
          <cell r="J52">
            <v>0</v>
          </cell>
          <cell r="K52">
            <v>7</v>
          </cell>
          <cell r="L52">
            <v>1</v>
          </cell>
          <cell r="M52">
            <v>19</v>
          </cell>
          <cell r="N52">
            <v>-18</v>
          </cell>
          <cell r="O52">
            <v>0.1</v>
          </cell>
          <cell r="P52">
            <v>4</v>
          </cell>
          <cell r="Q52">
            <v>999999974</v>
          </cell>
          <cell r="R52">
            <v>41010.999973999998</v>
          </cell>
          <cell r="S52">
            <v>79</v>
          </cell>
        </row>
        <row r="53">
          <cell r="E53" t="str">
            <v>Давыдов Евгений</v>
          </cell>
          <cell r="F53">
            <v>9</v>
          </cell>
          <cell r="G53">
            <v>3</v>
          </cell>
          <cell r="H53">
            <v>2</v>
          </cell>
          <cell r="I53">
            <v>2</v>
          </cell>
          <cell r="J53">
            <v>1</v>
          </cell>
          <cell r="K53">
            <v>1</v>
          </cell>
          <cell r="L53">
            <v>18</v>
          </cell>
          <cell r="M53">
            <v>20</v>
          </cell>
          <cell r="N53">
            <v>-2</v>
          </cell>
          <cell r="O53">
            <v>3.3</v>
          </cell>
          <cell r="P53">
            <v>17</v>
          </cell>
          <cell r="Q53">
            <v>999999978</v>
          </cell>
          <cell r="R53">
            <v>171347.99997800001</v>
          </cell>
          <cell r="S53">
            <v>42</v>
          </cell>
        </row>
        <row r="54">
          <cell r="E54" t="str">
            <v>Вихров Денис</v>
          </cell>
          <cell r="F54">
            <v>9</v>
          </cell>
          <cell r="G54">
            <v>4</v>
          </cell>
          <cell r="H54">
            <v>1</v>
          </cell>
          <cell r="I54">
            <v>1</v>
          </cell>
          <cell r="J54">
            <v>1</v>
          </cell>
          <cell r="K54">
            <v>2</v>
          </cell>
          <cell r="L54">
            <v>21</v>
          </cell>
          <cell r="M54">
            <v>15</v>
          </cell>
          <cell r="N54">
            <v>6</v>
          </cell>
          <cell r="O54">
            <v>6.1</v>
          </cell>
          <cell r="P54">
            <v>19</v>
          </cell>
          <cell r="Q54">
            <v>999999994</v>
          </cell>
          <cell r="R54">
            <v>191630.99999400001</v>
          </cell>
          <cell r="S54">
            <v>30</v>
          </cell>
        </row>
        <row r="55">
          <cell r="E55" t="str">
            <v>Кабанов Иван</v>
          </cell>
          <cell r="F55">
            <v>12</v>
          </cell>
          <cell r="G55">
            <v>8</v>
          </cell>
          <cell r="H55">
            <v>0</v>
          </cell>
          <cell r="I55">
            <v>1</v>
          </cell>
          <cell r="J55">
            <v>2</v>
          </cell>
          <cell r="K55">
            <v>1</v>
          </cell>
          <cell r="L55">
            <v>38</v>
          </cell>
          <cell r="M55">
            <v>24</v>
          </cell>
          <cell r="N55">
            <v>14</v>
          </cell>
          <cell r="O55">
            <v>7.6</v>
          </cell>
          <cell r="P55">
            <v>36</v>
          </cell>
          <cell r="Q55">
            <v>999999996</v>
          </cell>
          <cell r="R55">
            <v>361797.99999600003</v>
          </cell>
          <cell r="S55">
            <v>2</v>
          </cell>
        </row>
        <row r="56">
          <cell r="E56" t="str">
            <v>Дацюк Николай</v>
          </cell>
          <cell r="F56">
            <v>9</v>
          </cell>
          <cell r="G56">
            <v>5</v>
          </cell>
          <cell r="H56">
            <v>0</v>
          </cell>
          <cell r="I56">
            <v>2</v>
          </cell>
          <cell r="J56">
            <v>1</v>
          </cell>
          <cell r="K56">
            <v>1</v>
          </cell>
          <cell r="L56">
            <v>29</v>
          </cell>
          <cell r="M56">
            <v>20</v>
          </cell>
          <cell r="N56">
            <v>9</v>
          </cell>
          <cell r="O56">
            <v>6.8</v>
          </cell>
          <cell r="P56">
            <v>25</v>
          </cell>
          <cell r="Q56">
            <v>999999991</v>
          </cell>
          <cell r="R56">
            <v>251708.99999099999</v>
          </cell>
          <cell r="S56">
            <v>10</v>
          </cell>
        </row>
        <row r="57">
          <cell r="E57" t="str">
            <v>Бибиков Кирилл</v>
          </cell>
          <cell r="F57">
            <v>9</v>
          </cell>
          <cell r="G57">
            <v>3</v>
          </cell>
          <cell r="H57">
            <v>1</v>
          </cell>
          <cell r="I57">
            <v>1</v>
          </cell>
          <cell r="J57">
            <v>1</v>
          </cell>
          <cell r="K57">
            <v>3</v>
          </cell>
          <cell r="L57">
            <v>13</v>
          </cell>
          <cell r="M57">
            <v>16</v>
          </cell>
          <cell r="N57">
            <v>-3</v>
          </cell>
          <cell r="O57">
            <v>2.7</v>
          </cell>
          <cell r="P57">
            <v>15</v>
          </cell>
          <cell r="Q57">
            <v>999999997</v>
          </cell>
          <cell r="R57">
            <v>151282.99999700001</v>
          </cell>
          <cell r="S57">
            <v>46</v>
          </cell>
        </row>
        <row r="58">
          <cell r="E58" t="str">
            <v>Ким Сергей</v>
          </cell>
          <cell r="F58">
            <v>9</v>
          </cell>
          <cell r="G58">
            <v>2</v>
          </cell>
          <cell r="H58">
            <v>1</v>
          </cell>
          <cell r="I58">
            <v>1</v>
          </cell>
          <cell r="J58">
            <v>2</v>
          </cell>
          <cell r="K58">
            <v>3</v>
          </cell>
          <cell r="L58">
            <v>11</v>
          </cell>
          <cell r="M58">
            <v>15</v>
          </cell>
          <cell r="N58">
            <v>-4</v>
          </cell>
          <cell r="O58">
            <v>2.5</v>
          </cell>
          <cell r="P58">
            <v>12</v>
          </cell>
          <cell r="Q58">
            <v>999999970</v>
          </cell>
          <cell r="R58">
            <v>121260.99997</v>
          </cell>
          <cell r="S58">
            <v>61</v>
          </cell>
        </row>
        <row r="59">
          <cell r="E59" t="str">
            <v>Казарян Анна</v>
          </cell>
          <cell r="F59">
            <v>9</v>
          </cell>
          <cell r="G59">
            <v>3</v>
          </cell>
          <cell r="H59">
            <v>0</v>
          </cell>
          <cell r="I59">
            <v>3</v>
          </cell>
          <cell r="J59">
            <v>3</v>
          </cell>
          <cell r="K59">
            <v>0</v>
          </cell>
          <cell r="L59">
            <v>20</v>
          </cell>
          <cell r="M59">
            <v>21</v>
          </cell>
          <cell r="N59">
            <v>-1</v>
          </cell>
          <cell r="O59">
            <v>3.9</v>
          </cell>
          <cell r="P59">
            <v>21</v>
          </cell>
          <cell r="Q59">
            <v>999999975</v>
          </cell>
          <cell r="R59">
            <v>211409.99997500001</v>
          </cell>
          <cell r="S59">
            <v>22</v>
          </cell>
        </row>
        <row r="60">
          <cell r="E60" t="str">
            <v>Черкасова Татьяна</v>
          </cell>
          <cell r="F60">
            <v>9</v>
          </cell>
          <cell r="G60">
            <v>0</v>
          </cell>
          <cell r="H60">
            <v>6</v>
          </cell>
          <cell r="I60">
            <v>0</v>
          </cell>
          <cell r="J60">
            <v>1</v>
          </cell>
          <cell r="K60">
            <v>2</v>
          </cell>
          <cell r="L60">
            <v>7</v>
          </cell>
          <cell r="M60">
            <v>17</v>
          </cell>
          <cell r="N60">
            <v>-10</v>
          </cell>
          <cell r="O60">
            <v>0.5</v>
          </cell>
          <cell r="P60">
            <v>1</v>
          </cell>
          <cell r="Q60">
            <v>999999945</v>
          </cell>
          <cell r="R60">
            <v>11056.999945</v>
          </cell>
          <cell r="S60">
            <v>80</v>
          </cell>
        </row>
        <row r="61">
          <cell r="E61" t="str">
            <v>Гуламов Абдурашид</v>
          </cell>
          <cell r="F61">
            <v>9</v>
          </cell>
          <cell r="G61">
            <v>4</v>
          </cell>
          <cell r="H61">
            <v>2</v>
          </cell>
          <cell r="I61">
            <v>0</v>
          </cell>
          <cell r="J61">
            <v>3</v>
          </cell>
          <cell r="K61">
            <v>0</v>
          </cell>
          <cell r="L61">
            <v>20</v>
          </cell>
          <cell r="M61">
            <v>18</v>
          </cell>
          <cell r="N61">
            <v>2</v>
          </cell>
          <cell r="O61">
            <v>5.0999999999999996</v>
          </cell>
          <cell r="P61">
            <v>19</v>
          </cell>
          <cell r="Q61">
            <v>1000000000</v>
          </cell>
          <cell r="R61">
            <v>191530</v>
          </cell>
          <cell r="S61">
            <v>32</v>
          </cell>
        </row>
        <row r="62">
          <cell r="E62" t="str">
            <v>Косьянов Александр</v>
          </cell>
          <cell r="F62">
            <v>9</v>
          </cell>
          <cell r="G62">
            <v>2</v>
          </cell>
          <cell r="H62">
            <v>1</v>
          </cell>
          <cell r="I62">
            <v>1</v>
          </cell>
          <cell r="J62">
            <v>2</v>
          </cell>
          <cell r="K62">
            <v>3</v>
          </cell>
          <cell r="L62">
            <v>14</v>
          </cell>
          <cell r="M62">
            <v>24</v>
          </cell>
          <cell r="N62">
            <v>-10</v>
          </cell>
          <cell r="O62">
            <v>0.5</v>
          </cell>
          <cell r="P62">
            <v>12</v>
          </cell>
          <cell r="Q62">
            <v>999999980</v>
          </cell>
          <cell r="R62">
            <v>121063.99997999999</v>
          </cell>
          <cell r="S62">
            <v>64</v>
          </cell>
        </row>
        <row r="63">
          <cell r="E63" t="str">
            <v>Комаров Евгений</v>
          </cell>
          <cell r="F63">
            <v>9</v>
          </cell>
          <cell r="G63">
            <v>2</v>
          </cell>
          <cell r="H63">
            <v>3</v>
          </cell>
          <cell r="I63">
            <v>1</v>
          </cell>
          <cell r="J63">
            <v>3</v>
          </cell>
          <cell r="K63">
            <v>0</v>
          </cell>
          <cell r="L63">
            <v>18</v>
          </cell>
          <cell r="M63">
            <v>23</v>
          </cell>
          <cell r="N63">
            <v>-5</v>
          </cell>
          <cell r="O63">
            <v>2.2000000000000002</v>
          </cell>
          <cell r="P63">
            <v>13</v>
          </cell>
          <cell r="Q63">
            <v>999999968</v>
          </cell>
          <cell r="R63">
            <v>131237.99996799999</v>
          </cell>
          <cell r="S63">
            <v>56</v>
          </cell>
        </row>
        <row r="64">
          <cell r="E64" t="str">
            <v>Шеповалов Аким</v>
          </cell>
          <cell r="F64">
            <v>9</v>
          </cell>
          <cell r="G64">
            <v>3</v>
          </cell>
          <cell r="H64">
            <v>0</v>
          </cell>
          <cell r="I64">
            <v>3</v>
          </cell>
          <cell r="J64">
            <v>1</v>
          </cell>
          <cell r="K64">
            <v>2</v>
          </cell>
          <cell r="L64">
            <v>22</v>
          </cell>
          <cell r="M64">
            <v>18</v>
          </cell>
          <cell r="N64">
            <v>4</v>
          </cell>
          <cell r="O64">
            <v>5.7</v>
          </cell>
          <cell r="P64">
            <v>19</v>
          </cell>
          <cell r="Q64">
            <v>999999988</v>
          </cell>
          <cell r="R64">
            <v>191591.999988</v>
          </cell>
          <cell r="S64">
            <v>31</v>
          </cell>
        </row>
        <row r="65">
          <cell r="E65" t="str">
            <v>Полонский Роман</v>
          </cell>
          <cell r="F65">
            <v>9</v>
          </cell>
          <cell r="G65">
            <v>5</v>
          </cell>
          <cell r="H65">
            <v>0</v>
          </cell>
          <cell r="I65">
            <v>1</v>
          </cell>
          <cell r="J65">
            <v>1</v>
          </cell>
          <cell r="K65">
            <v>2</v>
          </cell>
          <cell r="L65">
            <v>25</v>
          </cell>
          <cell r="M65">
            <v>16</v>
          </cell>
          <cell r="N65">
            <v>9</v>
          </cell>
          <cell r="O65">
            <v>6.8</v>
          </cell>
          <cell r="P65">
            <v>23</v>
          </cell>
          <cell r="Q65">
            <v>999999998</v>
          </cell>
          <cell r="R65">
            <v>231704.99999800001</v>
          </cell>
          <cell r="S65">
            <v>13</v>
          </cell>
        </row>
        <row r="66">
          <cell r="E66" t="str">
            <v>Тимошенко Филипп</v>
          </cell>
          <cell r="F66">
            <v>10</v>
          </cell>
          <cell r="G66">
            <v>5</v>
          </cell>
          <cell r="H66">
            <v>1</v>
          </cell>
          <cell r="I66">
            <v>2</v>
          </cell>
          <cell r="J66">
            <v>2</v>
          </cell>
          <cell r="K66">
            <v>0</v>
          </cell>
          <cell r="L66">
            <v>25</v>
          </cell>
          <cell r="M66">
            <v>15</v>
          </cell>
          <cell r="N66">
            <v>10</v>
          </cell>
          <cell r="O66">
            <v>7.3</v>
          </cell>
          <cell r="P66">
            <v>26</v>
          </cell>
          <cell r="Q66">
            <v>999999979</v>
          </cell>
          <cell r="R66">
            <v>261754.99997899999</v>
          </cell>
          <cell r="S66">
            <v>7</v>
          </cell>
        </row>
        <row r="67">
          <cell r="E67" t="str">
            <v>Кузнецов Сергей</v>
          </cell>
          <cell r="F67">
            <v>9</v>
          </cell>
          <cell r="G67">
            <v>1</v>
          </cell>
          <cell r="H67">
            <v>2</v>
          </cell>
          <cell r="I67">
            <v>0</v>
          </cell>
          <cell r="J67">
            <v>3</v>
          </cell>
          <cell r="K67">
            <v>3</v>
          </cell>
          <cell r="L67">
            <v>8</v>
          </cell>
          <cell r="M67">
            <v>20</v>
          </cell>
          <cell r="N67">
            <v>-12</v>
          </cell>
          <cell r="O67">
            <v>0.2</v>
          </cell>
          <cell r="P67">
            <v>7</v>
          </cell>
          <cell r="Q67">
            <v>999999940</v>
          </cell>
          <cell r="R67">
            <v>71027.999939999994</v>
          </cell>
          <cell r="S67">
            <v>76</v>
          </cell>
        </row>
        <row r="68">
          <cell r="E68" t="str">
            <v>Старцев Александр</v>
          </cell>
          <cell r="F68">
            <v>9</v>
          </cell>
          <cell r="G68">
            <v>3</v>
          </cell>
          <cell r="H68">
            <v>2</v>
          </cell>
          <cell r="I68">
            <v>2</v>
          </cell>
          <cell r="J68">
            <v>1</v>
          </cell>
          <cell r="K68">
            <v>1</v>
          </cell>
          <cell r="L68">
            <v>15</v>
          </cell>
          <cell r="M68">
            <v>13</v>
          </cell>
          <cell r="N68">
            <v>2</v>
          </cell>
          <cell r="O68">
            <v>5.0999999999999996</v>
          </cell>
          <cell r="P68">
            <v>17</v>
          </cell>
          <cell r="Q68">
            <v>999999952</v>
          </cell>
          <cell r="R68">
            <v>171524.99995200001</v>
          </cell>
          <cell r="S68">
            <v>39</v>
          </cell>
        </row>
        <row r="69">
          <cell r="E69" t="str">
            <v>Тюпин Кирилл</v>
          </cell>
          <cell r="F69">
            <v>9</v>
          </cell>
          <cell r="G69">
            <v>2</v>
          </cell>
          <cell r="H69">
            <v>1</v>
          </cell>
          <cell r="I69">
            <v>2</v>
          </cell>
          <cell r="J69">
            <v>1</v>
          </cell>
          <cell r="K69">
            <v>3</v>
          </cell>
          <cell r="L69">
            <v>12</v>
          </cell>
          <cell r="M69">
            <v>17</v>
          </cell>
          <cell r="N69">
            <v>-5</v>
          </cell>
          <cell r="O69">
            <v>2.2000000000000002</v>
          </cell>
          <cell r="P69">
            <v>13</v>
          </cell>
          <cell r="Q69">
            <v>999999987</v>
          </cell>
          <cell r="R69">
            <v>131231.99998699999</v>
          </cell>
          <cell r="S69">
            <v>57</v>
          </cell>
        </row>
        <row r="70">
          <cell r="E70" t="str">
            <v>Сатдинов Дамир</v>
          </cell>
          <cell r="F70">
            <v>9</v>
          </cell>
          <cell r="G70">
            <v>2</v>
          </cell>
          <cell r="H70">
            <v>2</v>
          </cell>
          <cell r="I70">
            <v>1</v>
          </cell>
          <cell r="J70">
            <v>3</v>
          </cell>
          <cell r="K70">
            <v>1</v>
          </cell>
          <cell r="L70">
            <v>8</v>
          </cell>
          <cell r="M70">
            <v>17</v>
          </cell>
          <cell r="N70">
            <v>-9</v>
          </cell>
          <cell r="O70">
            <v>0.8</v>
          </cell>
          <cell r="P70">
            <v>13</v>
          </cell>
          <cell r="Q70">
            <v>999999960</v>
          </cell>
          <cell r="R70">
            <v>131087.99995999999</v>
          </cell>
          <cell r="S70">
            <v>59</v>
          </cell>
        </row>
        <row r="71">
          <cell r="E71" t="str">
            <v>Мангилёв Михаил</v>
          </cell>
          <cell r="F71">
            <v>9</v>
          </cell>
          <cell r="G71">
            <v>4</v>
          </cell>
          <cell r="H71">
            <v>2</v>
          </cell>
          <cell r="I71">
            <v>0</v>
          </cell>
          <cell r="J71">
            <v>2</v>
          </cell>
          <cell r="K71">
            <v>1</v>
          </cell>
          <cell r="L71">
            <v>21</v>
          </cell>
          <cell r="M71">
            <v>24</v>
          </cell>
          <cell r="N71">
            <v>-3</v>
          </cell>
          <cell r="O71">
            <v>2.7</v>
          </cell>
          <cell r="P71">
            <v>18</v>
          </cell>
          <cell r="Q71">
            <v>999999993</v>
          </cell>
          <cell r="R71">
            <v>181290.999993</v>
          </cell>
          <cell r="S71">
            <v>36</v>
          </cell>
        </row>
        <row r="72">
          <cell r="E72" t="str">
            <v>Ермоленко Владислав</v>
          </cell>
          <cell r="F72">
            <v>9</v>
          </cell>
          <cell r="G72">
            <v>4</v>
          </cell>
          <cell r="H72">
            <v>1</v>
          </cell>
          <cell r="I72">
            <v>2</v>
          </cell>
          <cell r="J72">
            <v>1</v>
          </cell>
          <cell r="K72">
            <v>1</v>
          </cell>
          <cell r="L72">
            <v>21</v>
          </cell>
          <cell r="M72">
            <v>13</v>
          </cell>
          <cell r="N72">
            <v>8</v>
          </cell>
          <cell r="O72">
            <v>6.4</v>
          </cell>
          <cell r="P72">
            <v>21</v>
          </cell>
          <cell r="Q72">
            <v>999999982</v>
          </cell>
          <cell r="R72">
            <v>211660.99998200001</v>
          </cell>
          <cell r="S72">
            <v>20</v>
          </cell>
        </row>
        <row r="73">
          <cell r="E73" t="str">
            <v>Савин Дмитрий</v>
          </cell>
          <cell r="F73">
            <v>9</v>
          </cell>
          <cell r="G73">
            <v>4</v>
          </cell>
          <cell r="H73">
            <v>0</v>
          </cell>
          <cell r="I73">
            <v>2</v>
          </cell>
          <cell r="J73">
            <v>3</v>
          </cell>
          <cell r="K73">
            <v>0</v>
          </cell>
          <cell r="L73">
            <v>26</v>
          </cell>
          <cell r="M73">
            <v>25</v>
          </cell>
          <cell r="N73">
            <v>1</v>
          </cell>
          <cell r="O73">
            <v>4.4000000000000004</v>
          </cell>
          <cell r="P73">
            <v>23</v>
          </cell>
          <cell r="Q73">
            <v>999999995</v>
          </cell>
          <cell r="R73">
            <v>231465.99999499999</v>
          </cell>
          <cell r="S73">
            <v>17</v>
          </cell>
        </row>
        <row r="74">
          <cell r="E74" t="str">
            <v>Шериев Альберт</v>
          </cell>
          <cell r="F74">
            <v>9</v>
          </cell>
          <cell r="G74">
            <v>4</v>
          </cell>
          <cell r="H74">
            <v>1</v>
          </cell>
          <cell r="I74">
            <v>0</v>
          </cell>
          <cell r="J74">
            <v>4</v>
          </cell>
          <cell r="K74">
            <v>0</v>
          </cell>
          <cell r="L74">
            <v>21</v>
          </cell>
          <cell r="M74">
            <v>21</v>
          </cell>
          <cell r="N74">
            <v>0</v>
          </cell>
          <cell r="O74">
            <v>4.0999999999999996</v>
          </cell>
          <cell r="P74">
            <v>20</v>
          </cell>
          <cell r="Q74">
            <v>999999937</v>
          </cell>
          <cell r="R74">
            <v>201430.99993699999</v>
          </cell>
          <cell r="S74">
            <v>27</v>
          </cell>
        </row>
        <row r="75">
          <cell r="E75" t="str">
            <v>Самойлов Дмитрий</v>
          </cell>
          <cell r="F75">
            <v>12</v>
          </cell>
          <cell r="G75">
            <v>9</v>
          </cell>
          <cell r="H75">
            <v>1</v>
          </cell>
          <cell r="I75">
            <v>2</v>
          </cell>
          <cell r="J75">
            <v>0</v>
          </cell>
          <cell r="K75">
            <v>0</v>
          </cell>
          <cell r="L75">
            <v>43</v>
          </cell>
          <cell r="M75">
            <v>27</v>
          </cell>
          <cell r="N75">
            <v>16</v>
          </cell>
          <cell r="O75">
            <v>7.8</v>
          </cell>
          <cell r="P75">
            <v>40</v>
          </cell>
          <cell r="Q75">
            <v>999999936</v>
          </cell>
          <cell r="R75">
            <v>401822.99993599998</v>
          </cell>
          <cell r="S75">
            <v>1</v>
          </cell>
        </row>
        <row r="76">
          <cell r="E76" t="str">
            <v>Баранов Олег</v>
          </cell>
          <cell r="F76">
            <v>9</v>
          </cell>
          <cell r="G76">
            <v>3</v>
          </cell>
          <cell r="H76">
            <v>2</v>
          </cell>
          <cell r="I76">
            <v>1</v>
          </cell>
          <cell r="J76">
            <v>3</v>
          </cell>
          <cell r="K76">
            <v>0</v>
          </cell>
          <cell r="L76">
            <v>18</v>
          </cell>
          <cell r="M76">
            <v>20</v>
          </cell>
          <cell r="N76">
            <v>-2</v>
          </cell>
          <cell r="O76">
            <v>3.3</v>
          </cell>
          <cell r="P76">
            <v>17</v>
          </cell>
          <cell r="Q76">
            <v>999999924</v>
          </cell>
          <cell r="R76">
            <v>171347.999924</v>
          </cell>
          <cell r="S76">
            <v>43</v>
          </cell>
        </row>
        <row r="77">
          <cell r="E77" t="str">
            <v>Мирошников Виктор</v>
          </cell>
          <cell r="F77">
            <v>9</v>
          </cell>
          <cell r="G77">
            <v>2</v>
          </cell>
          <cell r="H77">
            <v>2</v>
          </cell>
          <cell r="I77">
            <v>1</v>
          </cell>
          <cell r="J77">
            <v>2</v>
          </cell>
          <cell r="K77">
            <v>2</v>
          </cell>
          <cell r="L77">
            <v>8</v>
          </cell>
          <cell r="M77">
            <v>16</v>
          </cell>
          <cell r="N77">
            <v>-8</v>
          </cell>
          <cell r="O77">
            <v>1.5</v>
          </cell>
          <cell r="P77">
            <v>12</v>
          </cell>
          <cell r="Q77">
            <v>999999927</v>
          </cell>
          <cell r="R77">
            <v>121157.999927</v>
          </cell>
          <cell r="S77">
            <v>62</v>
          </cell>
        </row>
        <row r="78">
          <cell r="E78" t="str">
            <v>Самойлов Кирилл</v>
          </cell>
          <cell r="F78">
            <v>9</v>
          </cell>
          <cell r="G78">
            <v>3</v>
          </cell>
          <cell r="H78">
            <v>0</v>
          </cell>
          <cell r="I78">
            <v>3</v>
          </cell>
          <cell r="J78">
            <v>2</v>
          </cell>
          <cell r="K78">
            <v>1</v>
          </cell>
          <cell r="L78">
            <v>15</v>
          </cell>
          <cell r="M78">
            <v>18</v>
          </cell>
          <cell r="N78">
            <v>-3</v>
          </cell>
          <cell r="O78">
            <v>2.7</v>
          </cell>
          <cell r="P78">
            <v>20</v>
          </cell>
          <cell r="Q78">
            <v>999999999</v>
          </cell>
          <cell r="R78">
            <v>201284.99999899999</v>
          </cell>
          <cell r="S78">
            <v>28</v>
          </cell>
        </row>
        <row r="79">
          <cell r="E79" t="str">
            <v>Ем Александр</v>
          </cell>
          <cell r="F79">
            <v>9</v>
          </cell>
          <cell r="G79">
            <v>2</v>
          </cell>
          <cell r="H79">
            <v>2</v>
          </cell>
          <cell r="I79">
            <v>0</v>
          </cell>
          <cell r="J79">
            <v>5</v>
          </cell>
          <cell r="K79">
            <v>0</v>
          </cell>
          <cell r="L79">
            <v>15</v>
          </cell>
          <cell r="M79">
            <v>15</v>
          </cell>
          <cell r="N79">
            <v>0</v>
          </cell>
          <cell r="O79">
            <v>4.0999999999999996</v>
          </cell>
          <cell r="P79">
            <v>13</v>
          </cell>
          <cell r="Q79">
            <v>999999949</v>
          </cell>
          <cell r="R79">
            <v>131424.99994899999</v>
          </cell>
          <cell r="S79">
            <v>54</v>
          </cell>
        </row>
        <row r="80">
          <cell r="E80" t="str">
            <v>Фартушин Алексей</v>
          </cell>
          <cell r="F80">
            <v>9</v>
          </cell>
          <cell r="G80">
            <v>2</v>
          </cell>
          <cell r="H80">
            <v>1</v>
          </cell>
          <cell r="I80">
            <v>2</v>
          </cell>
          <cell r="J80">
            <v>2</v>
          </cell>
          <cell r="K80">
            <v>2</v>
          </cell>
          <cell r="L80">
            <v>13</v>
          </cell>
          <cell r="M80">
            <v>15</v>
          </cell>
          <cell r="N80">
            <v>-2</v>
          </cell>
          <cell r="O80">
            <v>3.3</v>
          </cell>
          <cell r="P80">
            <v>14</v>
          </cell>
          <cell r="Q80">
            <v>999999933</v>
          </cell>
          <cell r="R80">
            <v>141342.99993300001</v>
          </cell>
          <cell r="S80">
            <v>49</v>
          </cell>
        </row>
        <row r="81">
          <cell r="E81" t="str">
            <v>Шляпин Алексей</v>
          </cell>
          <cell r="F81">
            <v>9</v>
          </cell>
          <cell r="G81">
            <v>0</v>
          </cell>
          <cell r="H81">
            <v>1</v>
          </cell>
          <cell r="I81">
            <v>3</v>
          </cell>
          <cell r="J81">
            <v>3</v>
          </cell>
          <cell r="K81">
            <v>2</v>
          </cell>
          <cell r="L81">
            <v>14</v>
          </cell>
          <cell r="M81">
            <v>23</v>
          </cell>
          <cell r="N81">
            <v>-9</v>
          </cell>
          <cell r="O81">
            <v>0.8</v>
          </cell>
          <cell r="P81">
            <v>9</v>
          </cell>
          <cell r="Q81">
            <v>999999984</v>
          </cell>
          <cell r="R81">
            <v>91093.999983999995</v>
          </cell>
          <cell r="S81">
            <v>70</v>
          </cell>
        </row>
        <row r="82">
          <cell r="E82" t="str">
            <v>Лыхин Алексей</v>
          </cell>
          <cell r="F82">
            <v>9</v>
          </cell>
          <cell r="G82">
            <v>6</v>
          </cell>
          <cell r="H82">
            <v>0</v>
          </cell>
          <cell r="I82">
            <v>2</v>
          </cell>
          <cell r="J82">
            <v>0</v>
          </cell>
          <cell r="K82">
            <v>1</v>
          </cell>
          <cell r="L82">
            <v>33</v>
          </cell>
          <cell r="M82">
            <v>21</v>
          </cell>
          <cell r="N82">
            <v>12</v>
          </cell>
          <cell r="O82">
            <v>7.5</v>
          </cell>
          <cell r="P82">
            <v>28</v>
          </cell>
          <cell r="Q82">
            <v>999999983</v>
          </cell>
          <cell r="R82">
            <v>281782.99998299999</v>
          </cell>
          <cell r="S82">
            <v>6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>
        <row r="15">
          <cell r="E15" t="str">
            <v>Лыхин Алексей</v>
          </cell>
          <cell r="H15">
            <v>9</v>
          </cell>
          <cell r="I15">
            <v>6</v>
          </cell>
          <cell r="J15">
            <v>0</v>
          </cell>
          <cell r="K15">
            <v>2</v>
          </cell>
          <cell r="L15">
            <v>0</v>
          </cell>
          <cell r="M15">
            <v>1</v>
          </cell>
          <cell r="N15">
            <v>33</v>
          </cell>
          <cell r="O15" t="str">
            <v>-</v>
          </cell>
          <cell r="P15">
            <v>21</v>
          </cell>
          <cell r="Q15">
            <v>28</v>
          </cell>
          <cell r="R15">
            <v>45</v>
          </cell>
        </row>
        <row r="16">
          <cell r="E16" t="str">
            <v>Дацюк Николай</v>
          </cell>
          <cell r="H16">
            <v>9</v>
          </cell>
          <cell r="I16">
            <v>5</v>
          </cell>
          <cell r="J16">
            <v>0</v>
          </cell>
          <cell r="K16">
            <v>2</v>
          </cell>
          <cell r="L16">
            <v>1</v>
          </cell>
          <cell r="M16">
            <v>1</v>
          </cell>
          <cell r="N16">
            <v>29</v>
          </cell>
          <cell r="O16" t="str">
            <v>-</v>
          </cell>
          <cell r="P16">
            <v>20</v>
          </cell>
          <cell r="Q16">
            <v>25</v>
          </cell>
          <cell r="R16">
            <v>45</v>
          </cell>
        </row>
        <row r="17">
          <cell r="E17" t="str">
            <v>Мартиросов Серго</v>
          </cell>
          <cell r="H17">
            <v>9</v>
          </cell>
          <cell r="I17">
            <v>6</v>
          </cell>
          <cell r="J17">
            <v>1</v>
          </cell>
          <cell r="K17">
            <v>0</v>
          </cell>
          <cell r="L17">
            <v>1</v>
          </cell>
          <cell r="M17">
            <v>1</v>
          </cell>
          <cell r="N17">
            <v>21</v>
          </cell>
          <cell r="O17" t="str">
            <v>-</v>
          </cell>
          <cell r="P17">
            <v>12</v>
          </cell>
          <cell r="Q17">
            <v>25</v>
          </cell>
          <cell r="R17">
            <v>45</v>
          </cell>
        </row>
        <row r="18">
          <cell r="E18" t="str">
            <v>Бурцев Андрей</v>
          </cell>
          <cell r="H18">
            <v>9</v>
          </cell>
          <cell r="I18">
            <v>5</v>
          </cell>
          <cell r="J18">
            <v>2</v>
          </cell>
          <cell r="K18">
            <v>1</v>
          </cell>
          <cell r="L18">
            <v>1</v>
          </cell>
          <cell r="M18">
            <v>0</v>
          </cell>
          <cell r="N18">
            <v>29</v>
          </cell>
          <cell r="O18" t="str">
            <v>-</v>
          </cell>
          <cell r="P18">
            <v>13</v>
          </cell>
          <cell r="Q18">
            <v>23</v>
          </cell>
          <cell r="R18">
            <v>45</v>
          </cell>
        </row>
        <row r="19">
          <cell r="E19" t="str">
            <v>Полонский Роман</v>
          </cell>
          <cell r="H19">
            <v>9</v>
          </cell>
          <cell r="I19">
            <v>5</v>
          </cell>
          <cell r="J19">
            <v>0</v>
          </cell>
          <cell r="K19">
            <v>1</v>
          </cell>
          <cell r="L19">
            <v>1</v>
          </cell>
          <cell r="M19">
            <v>2</v>
          </cell>
          <cell r="N19">
            <v>25</v>
          </cell>
          <cell r="O19" t="str">
            <v>-</v>
          </cell>
          <cell r="P19">
            <v>16</v>
          </cell>
          <cell r="Q19">
            <v>23</v>
          </cell>
          <cell r="R19">
            <v>45</v>
          </cell>
        </row>
        <row r="20">
          <cell r="E20" t="str">
            <v>Меус Кира</v>
          </cell>
          <cell r="H20">
            <v>9</v>
          </cell>
          <cell r="I20">
            <v>5</v>
          </cell>
          <cell r="J20">
            <v>1</v>
          </cell>
          <cell r="K20">
            <v>1</v>
          </cell>
          <cell r="L20">
            <v>1</v>
          </cell>
          <cell r="M20">
            <v>1</v>
          </cell>
          <cell r="N20">
            <v>20</v>
          </cell>
          <cell r="O20" t="str">
            <v>-</v>
          </cell>
          <cell r="P20">
            <v>11</v>
          </cell>
          <cell r="Q20">
            <v>23</v>
          </cell>
          <cell r="R20">
            <v>45</v>
          </cell>
        </row>
        <row r="21">
          <cell r="E21" t="str">
            <v>Чачин Виталий</v>
          </cell>
          <cell r="H21">
            <v>9</v>
          </cell>
          <cell r="I21">
            <v>5</v>
          </cell>
          <cell r="J21">
            <v>2</v>
          </cell>
          <cell r="K21">
            <v>1</v>
          </cell>
          <cell r="L21">
            <v>1</v>
          </cell>
          <cell r="M21">
            <v>0</v>
          </cell>
          <cell r="N21">
            <v>21</v>
          </cell>
          <cell r="O21" t="str">
            <v>-</v>
          </cell>
          <cell r="P21">
            <v>15</v>
          </cell>
          <cell r="Q21">
            <v>23</v>
          </cell>
          <cell r="R21">
            <v>45</v>
          </cell>
        </row>
        <row r="22">
          <cell r="E22" t="str">
            <v>Лебедев Евгений СПБ</v>
          </cell>
          <cell r="H22">
            <v>9</v>
          </cell>
          <cell r="I22">
            <v>4</v>
          </cell>
          <cell r="J22">
            <v>1</v>
          </cell>
          <cell r="K22">
            <v>2</v>
          </cell>
          <cell r="L22">
            <v>2</v>
          </cell>
          <cell r="M22">
            <v>0</v>
          </cell>
          <cell r="N22">
            <v>26</v>
          </cell>
          <cell r="O22" t="str">
            <v>-</v>
          </cell>
          <cell r="P22">
            <v>11</v>
          </cell>
          <cell r="Q22">
            <v>22</v>
          </cell>
          <cell r="R22">
            <v>45</v>
          </cell>
        </row>
        <row r="25">
          <cell r="E25" t="str">
            <v>Ушаков Дмитрий</v>
          </cell>
          <cell r="H25">
            <v>9</v>
          </cell>
          <cell r="I25">
            <v>5</v>
          </cell>
          <cell r="J25">
            <v>1</v>
          </cell>
          <cell r="K25">
            <v>1</v>
          </cell>
          <cell r="L25">
            <v>1</v>
          </cell>
          <cell r="M25">
            <v>1</v>
          </cell>
          <cell r="N25">
            <v>25</v>
          </cell>
          <cell r="O25" t="str">
            <v>-</v>
          </cell>
          <cell r="P25">
            <v>20</v>
          </cell>
          <cell r="Q25">
            <v>23</v>
          </cell>
          <cell r="R25">
            <v>40</v>
          </cell>
        </row>
        <row r="26">
          <cell r="E26" t="str">
            <v>Савин Дмитрий</v>
          </cell>
          <cell r="H26">
            <v>9</v>
          </cell>
          <cell r="I26">
            <v>4</v>
          </cell>
          <cell r="J26">
            <v>0</v>
          </cell>
          <cell r="K26">
            <v>2</v>
          </cell>
          <cell r="L26">
            <v>3</v>
          </cell>
          <cell r="M26">
            <v>0</v>
          </cell>
          <cell r="N26">
            <v>26</v>
          </cell>
          <cell r="O26" t="str">
            <v>-</v>
          </cell>
          <cell r="P26">
            <v>25</v>
          </cell>
          <cell r="Q26">
            <v>23</v>
          </cell>
          <cell r="R26">
            <v>40</v>
          </cell>
        </row>
        <row r="27">
          <cell r="E27" t="str">
            <v>Ермоленко Владислав</v>
          </cell>
          <cell r="H27">
            <v>9</v>
          </cell>
          <cell r="I27">
            <v>4</v>
          </cell>
          <cell r="J27">
            <v>1</v>
          </cell>
          <cell r="K27">
            <v>2</v>
          </cell>
          <cell r="L27">
            <v>1</v>
          </cell>
          <cell r="M27">
            <v>1</v>
          </cell>
          <cell r="N27">
            <v>21</v>
          </cell>
          <cell r="O27" t="str">
            <v>-</v>
          </cell>
          <cell r="P27">
            <v>13</v>
          </cell>
          <cell r="Q27">
            <v>21</v>
          </cell>
          <cell r="R27">
            <v>40</v>
          </cell>
        </row>
        <row r="28">
          <cell r="E28" t="str">
            <v>Евдокимов Виталий</v>
          </cell>
          <cell r="H28">
            <v>9</v>
          </cell>
          <cell r="I28">
            <v>5</v>
          </cell>
          <cell r="J28">
            <v>1</v>
          </cell>
          <cell r="K28">
            <v>0</v>
          </cell>
          <cell r="L28">
            <v>1</v>
          </cell>
          <cell r="M28">
            <v>2</v>
          </cell>
          <cell r="N28">
            <v>26</v>
          </cell>
          <cell r="O28" t="str">
            <v>-</v>
          </cell>
          <cell r="P28">
            <v>26</v>
          </cell>
          <cell r="Q28">
            <v>21</v>
          </cell>
          <cell r="R28">
            <v>40</v>
          </cell>
        </row>
        <row r="29">
          <cell r="E29" t="str">
            <v>Казарян Анна</v>
          </cell>
          <cell r="H29">
            <v>9</v>
          </cell>
          <cell r="I29">
            <v>3</v>
          </cell>
          <cell r="J29">
            <v>0</v>
          </cell>
          <cell r="K29">
            <v>3</v>
          </cell>
          <cell r="L29">
            <v>3</v>
          </cell>
          <cell r="M29">
            <v>0</v>
          </cell>
          <cell r="N29">
            <v>20</v>
          </cell>
          <cell r="O29" t="str">
            <v>-</v>
          </cell>
          <cell r="P29">
            <v>21</v>
          </cell>
          <cell r="Q29">
            <v>21</v>
          </cell>
          <cell r="R29">
            <v>40</v>
          </cell>
        </row>
        <row r="30">
          <cell r="E30" t="str">
            <v>Юновидов Александр</v>
          </cell>
          <cell r="H30">
            <v>9</v>
          </cell>
          <cell r="I30">
            <v>4</v>
          </cell>
          <cell r="J30">
            <v>2</v>
          </cell>
          <cell r="K30">
            <v>1</v>
          </cell>
          <cell r="L30">
            <v>2</v>
          </cell>
          <cell r="M30">
            <v>0</v>
          </cell>
          <cell r="N30">
            <v>18</v>
          </cell>
          <cell r="O30" t="str">
            <v>-</v>
          </cell>
          <cell r="P30">
            <v>10</v>
          </cell>
          <cell r="Q30">
            <v>20</v>
          </cell>
          <cell r="R30">
            <v>40</v>
          </cell>
        </row>
        <row r="31">
          <cell r="E31" t="str">
            <v>Рогозин Виктор</v>
          </cell>
          <cell r="H31">
            <v>9</v>
          </cell>
          <cell r="I31">
            <v>4</v>
          </cell>
          <cell r="J31">
            <v>2</v>
          </cell>
          <cell r="K31">
            <v>2</v>
          </cell>
          <cell r="L31">
            <v>0</v>
          </cell>
          <cell r="M31">
            <v>1</v>
          </cell>
          <cell r="N31">
            <v>18</v>
          </cell>
          <cell r="O31" t="str">
            <v>-</v>
          </cell>
          <cell r="P31">
            <v>12</v>
          </cell>
          <cell r="Q31">
            <v>20</v>
          </cell>
          <cell r="R31">
            <v>40</v>
          </cell>
        </row>
        <row r="32">
          <cell r="E32" t="str">
            <v>Померанцев Евгений</v>
          </cell>
          <cell r="H32">
            <v>9</v>
          </cell>
          <cell r="I32">
            <v>5</v>
          </cell>
          <cell r="J32">
            <v>3</v>
          </cell>
          <cell r="K32">
            <v>0</v>
          </cell>
          <cell r="L32">
            <v>0</v>
          </cell>
          <cell r="M32">
            <v>1</v>
          </cell>
          <cell r="N32">
            <v>17</v>
          </cell>
          <cell r="O32" t="str">
            <v>-</v>
          </cell>
          <cell r="P32">
            <v>12</v>
          </cell>
          <cell r="Q32">
            <v>20</v>
          </cell>
          <cell r="R32">
            <v>40</v>
          </cell>
        </row>
        <row r="35">
          <cell r="E35" t="str">
            <v>Патарин Дмитрий</v>
          </cell>
          <cell r="H35">
            <v>9</v>
          </cell>
          <cell r="I35">
            <v>5</v>
          </cell>
          <cell r="J35">
            <v>2</v>
          </cell>
          <cell r="K35">
            <v>0</v>
          </cell>
          <cell r="L35">
            <v>2</v>
          </cell>
          <cell r="M35">
            <v>0</v>
          </cell>
          <cell r="N35">
            <v>18</v>
          </cell>
          <cell r="O35" t="str">
            <v>-</v>
          </cell>
          <cell r="P35">
            <v>9</v>
          </cell>
          <cell r="Q35">
            <v>22</v>
          </cell>
          <cell r="R35">
            <v>35</v>
          </cell>
        </row>
        <row r="36">
          <cell r="E36" t="str">
            <v>Шаршин Максим</v>
          </cell>
          <cell r="H36">
            <v>9</v>
          </cell>
          <cell r="I36">
            <v>4</v>
          </cell>
          <cell r="J36">
            <v>0</v>
          </cell>
          <cell r="K36">
            <v>2</v>
          </cell>
          <cell r="L36">
            <v>0</v>
          </cell>
          <cell r="M36">
            <v>3</v>
          </cell>
          <cell r="N36">
            <v>23</v>
          </cell>
          <cell r="O36" t="str">
            <v>-</v>
          </cell>
          <cell r="P36">
            <v>19</v>
          </cell>
          <cell r="Q36">
            <v>20</v>
          </cell>
          <cell r="R36">
            <v>35</v>
          </cell>
        </row>
        <row r="37">
          <cell r="E37" t="str">
            <v>Шериев Альберт</v>
          </cell>
          <cell r="H37">
            <v>9</v>
          </cell>
          <cell r="I37">
            <v>4</v>
          </cell>
          <cell r="J37">
            <v>1</v>
          </cell>
          <cell r="K37">
            <v>0</v>
          </cell>
          <cell r="L37">
            <v>4</v>
          </cell>
          <cell r="M37">
            <v>0</v>
          </cell>
          <cell r="N37">
            <v>21</v>
          </cell>
          <cell r="O37" t="str">
            <v>-</v>
          </cell>
          <cell r="P37">
            <v>21</v>
          </cell>
          <cell r="Q37">
            <v>20</v>
          </cell>
          <cell r="R37">
            <v>35</v>
          </cell>
        </row>
        <row r="38">
          <cell r="E38" t="str">
            <v>Вихров Денис</v>
          </cell>
          <cell r="H38">
            <v>9</v>
          </cell>
          <cell r="I38">
            <v>4</v>
          </cell>
          <cell r="J38">
            <v>1</v>
          </cell>
          <cell r="K38">
            <v>1</v>
          </cell>
          <cell r="L38">
            <v>1</v>
          </cell>
          <cell r="M38">
            <v>2</v>
          </cell>
          <cell r="N38">
            <v>21</v>
          </cell>
          <cell r="O38" t="str">
            <v>-</v>
          </cell>
          <cell r="P38">
            <v>15</v>
          </cell>
          <cell r="Q38">
            <v>19</v>
          </cell>
          <cell r="R38">
            <v>35</v>
          </cell>
        </row>
        <row r="39">
          <cell r="E39" t="str">
            <v>Шеповалов Аким</v>
          </cell>
          <cell r="H39">
            <v>9</v>
          </cell>
          <cell r="I39">
            <v>3</v>
          </cell>
          <cell r="J39">
            <v>0</v>
          </cell>
          <cell r="K39">
            <v>3</v>
          </cell>
          <cell r="L39">
            <v>1</v>
          </cell>
          <cell r="M39">
            <v>2</v>
          </cell>
          <cell r="N39">
            <v>22</v>
          </cell>
          <cell r="O39" t="str">
            <v>-</v>
          </cell>
          <cell r="P39">
            <v>18</v>
          </cell>
          <cell r="Q39">
            <v>19</v>
          </cell>
          <cell r="R39">
            <v>35</v>
          </cell>
        </row>
        <row r="40">
          <cell r="E40" t="str">
            <v>Лучкин Александр</v>
          </cell>
          <cell r="H40">
            <v>9</v>
          </cell>
          <cell r="I40">
            <v>3</v>
          </cell>
          <cell r="J40">
            <v>1</v>
          </cell>
          <cell r="K40">
            <v>2</v>
          </cell>
          <cell r="L40">
            <v>2</v>
          </cell>
          <cell r="M40">
            <v>1</v>
          </cell>
          <cell r="N40">
            <v>16</v>
          </cell>
          <cell r="O40" t="str">
            <v>-</v>
          </cell>
          <cell r="P40">
            <v>15</v>
          </cell>
          <cell r="Q40">
            <v>18</v>
          </cell>
          <cell r="R40">
            <v>35</v>
          </cell>
        </row>
        <row r="41">
          <cell r="E41" t="str">
            <v>Кыдырмаев Бакытбек</v>
          </cell>
          <cell r="H41">
            <v>9</v>
          </cell>
          <cell r="I41">
            <v>4</v>
          </cell>
          <cell r="J41">
            <v>2</v>
          </cell>
          <cell r="K41">
            <v>0</v>
          </cell>
          <cell r="L41">
            <v>1</v>
          </cell>
          <cell r="M41">
            <v>2</v>
          </cell>
          <cell r="N41">
            <v>19</v>
          </cell>
          <cell r="O41" t="str">
            <v>-</v>
          </cell>
          <cell r="P41">
            <v>17</v>
          </cell>
          <cell r="Q41">
            <v>17</v>
          </cell>
          <cell r="R41">
            <v>35</v>
          </cell>
        </row>
        <row r="42">
          <cell r="E42" t="str">
            <v>Одинцов Игорь</v>
          </cell>
          <cell r="H42">
            <v>9</v>
          </cell>
          <cell r="I42">
            <v>4</v>
          </cell>
          <cell r="J42">
            <v>1</v>
          </cell>
          <cell r="K42">
            <v>0</v>
          </cell>
          <cell r="L42">
            <v>1</v>
          </cell>
          <cell r="M42">
            <v>3</v>
          </cell>
          <cell r="N42">
            <v>13</v>
          </cell>
          <cell r="O42" t="str">
            <v>-</v>
          </cell>
          <cell r="P42">
            <v>15</v>
          </cell>
          <cell r="Q42">
            <v>17</v>
          </cell>
          <cell r="R42">
            <v>35</v>
          </cell>
        </row>
        <row r="46">
          <cell r="E46" t="str">
            <v>Самойлов Кирилл</v>
          </cell>
          <cell r="H46">
            <v>9</v>
          </cell>
          <cell r="I46">
            <v>3</v>
          </cell>
          <cell r="J46">
            <v>0</v>
          </cell>
          <cell r="K46">
            <v>3</v>
          </cell>
          <cell r="L46">
            <v>2</v>
          </cell>
          <cell r="M46">
            <v>1</v>
          </cell>
          <cell r="N46">
            <v>15</v>
          </cell>
          <cell r="O46" t="str">
            <v>-</v>
          </cell>
          <cell r="P46">
            <v>18</v>
          </cell>
          <cell r="Q46">
            <v>20</v>
          </cell>
          <cell r="R46">
            <v>30</v>
          </cell>
        </row>
        <row r="47">
          <cell r="E47" t="str">
            <v>Богданов Борис</v>
          </cell>
          <cell r="H47">
            <v>9</v>
          </cell>
          <cell r="I47">
            <v>4</v>
          </cell>
          <cell r="J47">
            <v>1</v>
          </cell>
          <cell r="K47">
            <v>1</v>
          </cell>
          <cell r="L47">
            <v>2</v>
          </cell>
          <cell r="M47">
            <v>1</v>
          </cell>
          <cell r="N47">
            <v>19</v>
          </cell>
          <cell r="O47" t="str">
            <v>-</v>
          </cell>
          <cell r="P47">
            <v>23</v>
          </cell>
          <cell r="Q47">
            <v>20</v>
          </cell>
          <cell r="R47">
            <v>30</v>
          </cell>
        </row>
        <row r="48">
          <cell r="E48" t="str">
            <v>Гуламов Абдурашид</v>
          </cell>
          <cell r="H48">
            <v>9</v>
          </cell>
          <cell r="I48">
            <v>4</v>
          </cell>
          <cell r="J48">
            <v>2</v>
          </cell>
          <cell r="K48">
            <v>0</v>
          </cell>
          <cell r="L48">
            <v>3</v>
          </cell>
          <cell r="M48">
            <v>0</v>
          </cell>
          <cell r="N48">
            <v>20</v>
          </cell>
          <cell r="O48" t="str">
            <v>-</v>
          </cell>
          <cell r="P48">
            <v>18</v>
          </cell>
          <cell r="Q48">
            <v>19</v>
          </cell>
          <cell r="R48">
            <v>30</v>
          </cell>
        </row>
        <row r="49">
          <cell r="E49" t="str">
            <v>Левченко Евгений</v>
          </cell>
          <cell r="H49">
            <v>9</v>
          </cell>
          <cell r="I49">
            <v>4</v>
          </cell>
          <cell r="J49">
            <v>2</v>
          </cell>
          <cell r="K49">
            <v>1</v>
          </cell>
          <cell r="L49">
            <v>0</v>
          </cell>
          <cell r="M49">
            <v>2</v>
          </cell>
          <cell r="N49">
            <v>15</v>
          </cell>
          <cell r="O49" t="str">
            <v>-</v>
          </cell>
          <cell r="P49">
            <v>13</v>
          </cell>
          <cell r="Q49">
            <v>18</v>
          </cell>
          <cell r="R49">
            <v>30</v>
          </cell>
        </row>
        <row r="50">
          <cell r="E50" t="str">
            <v>Давыдов Дмитрий</v>
          </cell>
          <cell r="H50">
            <v>9</v>
          </cell>
          <cell r="I50">
            <v>4</v>
          </cell>
          <cell r="J50">
            <v>2</v>
          </cell>
          <cell r="K50">
            <v>0</v>
          </cell>
          <cell r="L50">
            <v>2</v>
          </cell>
          <cell r="M50">
            <v>1</v>
          </cell>
          <cell r="N50">
            <v>29</v>
          </cell>
          <cell r="O50" t="str">
            <v>-</v>
          </cell>
          <cell r="P50">
            <v>28</v>
          </cell>
          <cell r="Q50">
            <v>18</v>
          </cell>
          <cell r="R50">
            <v>30</v>
          </cell>
        </row>
        <row r="51">
          <cell r="E51" t="str">
            <v>Мангилёв Михаил</v>
          </cell>
          <cell r="H51">
            <v>9</v>
          </cell>
          <cell r="I51">
            <v>4</v>
          </cell>
          <cell r="J51">
            <v>2</v>
          </cell>
          <cell r="K51">
            <v>0</v>
          </cell>
          <cell r="L51">
            <v>2</v>
          </cell>
          <cell r="M51">
            <v>1</v>
          </cell>
          <cell r="N51">
            <v>21</v>
          </cell>
          <cell r="O51" t="str">
            <v>-</v>
          </cell>
          <cell r="P51">
            <v>24</v>
          </cell>
          <cell r="Q51">
            <v>18</v>
          </cell>
          <cell r="R51">
            <v>30</v>
          </cell>
        </row>
        <row r="52">
          <cell r="E52" t="str">
            <v>Кирияк Петр</v>
          </cell>
          <cell r="H52">
            <v>9</v>
          </cell>
          <cell r="I52">
            <v>3</v>
          </cell>
          <cell r="J52">
            <v>1</v>
          </cell>
          <cell r="K52">
            <v>1</v>
          </cell>
          <cell r="L52">
            <v>3</v>
          </cell>
          <cell r="M52">
            <v>1</v>
          </cell>
          <cell r="N52">
            <v>18</v>
          </cell>
          <cell r="O52" t="str">
            <v>-</v>
          </cell>
          <cell r="P52">
            <v>19</v>
          </cell>
          <cell r="Q52">
            <v>17</v>
          </cell>
          <cell r="R52">
            <v>30</v>
          </cell>
        </row>
        <row r="53">
          <cell r="E53" t="str">
            <v>Сердюк Владимир</v>
          </cell>
          <cell r="H53">
            <v>9</v>
          </cell>
          <cell r="I53">
            <v>2</v>
          </cell>
          <cell r="J53">
            <v>1</v>
          </cell>
          <cell r="K53">
            <v>2</v>
          </cell>
          <cell r="L53">
            <v>2</v>
          </cell>
          <cell r="M53">
            <v>2</v>
          </cell>
          <cell r="N53">
            <v>20</v>
          </cell>
          <cell r="O53" t="str">
            <v>-</v>
          </cell>
          <cell r="P53">
            <v>23</v>
          </cell>
          <cell r="Q53">
            <v>14</v>
          </cell>
          <cell r="R53">
            <v>30</v>
          </cell>
        </row>
        <row r="58">
          <cell r="E58" t="str">
            <v>Ливенцев Марк</v>
          </cell>
          <cell r="H58">
            <v>9</v>
          </cell>
          <cell r="I58">
            <v>3</v>
          </cell>
          <cell r="J58">
            <v>0</v>
          </cell>
          <cell r="K58">
            <v>2</v>
          </cell>
          <cell r="L58">
            <v>1</v>
          </cell>
          <cell r="M58">
            <v>3</v>
          </cell>
          <cell r="N58">
            <v>15</v>
          </cell>
          <cell r="O58" t="str">
            <v>-</v>
          </cell>
          <cell r="P58">
            <v>12</v>
          </cell>
          <cell r="Q58">
            <v>17</v>
          </cell>
          <cell r="R58">
            <v>25</v>
          </cell>
        </row>
        <row r="59">
          <cell r="E59" t="str">
            <v>Старцев Александр</v>
          </cell>
          <cell r="H59">
            <v>9</v>
          </cell>
          <cell r="I59">
            <v>3</v>
          </cell>
          <cell r="J59">
            <v>2</v>
          </cell>
          <cell r="K59">
            <v>2</v>
          </cell>
          <cell r="L59">
            <v>1</v>
          </cell>
          <cell r="M59">
            <v>1</v>
          </cell>
          <cell r="N59">
            <v>15</v>
          </cell>
          <cell r="O59" t="str">
            <v>-</v>
          </cell>
          <cell r="P59">
            <v>13</v>
          </cell>
          <cell r="Q59">
            <v>17</v>
          </cell>
          <cell r="R59">
            <v>25</v>
          </cell>
        </row>
        <row r="60">
          <cell r="E60" t="str">
            <v>Подгорный Дмитрий</v>
          </cell>
          <cell r="H60">
            <v>9</v>
          </cell>
          <cell r="I60">
            <v>3</v>
          </cell>
          <cell r="J60">
            <v>1</v>
          </cell>
          <cell r="K60">
            <v>1</v>
          </cell>
          <cell r="L60">
            <v>3</v>
          </cell>
          <cell r="M60">
            <v>1</v>
          </cell>
          <cell r="N60">
            <v>29</v>
          </cell>
          <cell r="O60" t="str">
            <v>-</v>
          </cell>
          <cell r="P60">
            <v>28</v>
          </cell>
          <cell r="Q60">
            <v>17</v>
          </cell>
          <cell r="R60">
            <v>25</v>
          </cell>
        </row>
        <row r="61">
          <cell r="E61" t="str">
            <v>Давыдов Евгений</v>
          </cell>
          <cell r="H61">
            <v>9</v>
          </cell>
          <cell r="I61">
            <v>3</v>
          </cell>
          <cell r="J61">
            <v>2</v>
          </cell>
          <cell r="K61">
            <v>2</v>
          </cell>
          <cell r="L61">
            <v>1</v>
          </cell>
          <cell r="M61">
            <v>1</v>
          </cell>
          <cell r="N61">
            <v>18</v>
          </cell>
          <cell r="O61" t="str">
            <v>-</v>
          </cell>
          <cell r="P61">
            <v>20</v>
          </cell>
          <cell r="Q61">
            <v>17</v>
          </cell>
          <cell r="R61">
            <v>25</v>
          </cell>
        </row>
        <row r="62">
          <cell r="E62" t="str">
            <v>Баранов Олег</v>
          </cell>
          <cell r="H62">
            <v>9</v>
          </cell>
          <cell r="I62">
            <v>3</v>
          </cell>
          <cell r="J62">
            <v>2</v>
          </cell>
          <cell r="K62">
            <v>1</v>
          </cell>
          <cell r="L62">
            <v>3</v>
          </cell>
          <cell r="M62">
            <v>0</v>
          </cell>
          <cell r="N62">
            <v>18</v>
          </cell>
          <cell r="O62" t="str">
            <v>-</v>
          </cell>
          <cell r="P62">
            <v>20</v>
          </cell>
          <cell r="Q62">
            <v>17</v>
          </cell>
          <cell r="R62">
            <v>25</v>
          </cell>
        </row>
        <row r="63">
          <cell r="E63" t="str">
            <v>Рябцев Павел</v>
          </cell>
          <cell r="H63">
            <v>9</v>
          </cell>
          <cell r="I63">
            <v>3</v>
          </cell>
          <cell r="J63">
            <v>2</v>
          </cell>
          <cell r="K63">
            <v>1</v>
          </cell>
          <cell r="L63">
            <v>2</v>
          </cell>
          <cell r="M63">
            <v>1</v>
          </cell>
          <cell r="N63">
            <v>13</v>
          </cell>
          <cell r="O63" t="str">
            <v>-</v>
          </cell>
          <cell r="P63">
            <v>16</v>
          </cell>
          <cell r="Q63">
            <v>16</v>
          </cell>
          <cell r="R63">
            <v>25</v>
          </cell>
        </row>
        <row r="64">
          <cell r="E64" t="str">
            <v>Шаршин Александр</v>
          </cell>
          <cell r="H64">
            <v>9</v>
          </cell>
          <cell r="I64">
            <v>2</v>
          </cell>
          <cell r="J64">
            <v>0</v>
          </cell>
          <cell r="K64">
            <v>2</v>
          </cell>
          <cell r="L64">
            <v>3</v>
          </cell>
          <cell r="M64">
            <v>2</v>
          </cell>
          <cell r="N64">
            <v>14</v>
          </cell>
          <cell r="O64" t="str">
            <v>-</v>
          </cell>
          <cell r="P64">
            <v>21</v>
          </cell>
          <cell r="Q64">
            <v>15</v>
          </cell>
          <cell r="R64">
            <v>25</v>
          </cell>
        </row>
        <row r="65">
          <cell r="E65" t="str">
            <v>Сипцов Юрий</v>
          </cell>
          <cell r="H65">
            <v>9</v>
          </cell>
          <cell r="I65">
            <v>2</v>
          </cell>
          <cell r="J65">
            <v>2</v>
          </cell>
          <cell r="K65">
            <v>2</v>
          </cell>
          <cell r="L65">
            <v>1</v>
          </cell>
          <cell r="M65">
            <v>2</v>
          </cell>
          <cell r="N65">
            <v>24</v>
          </cell>
          <cell r="O65" t="str">
            <v>-</v>
          </cell>
          <cell r="P65">
            <v>23</v>
          </cell>
          <cell r="Q65">
            <v>13</v>
          </cell>
          <cell r="R65">
            <v>25</v>
          </cell>
        </row>
        <row r="69">
          <cell r="E69" t="str">
            <v>Бибиков Кирилл</v>
          </cell>
          <cell r="H69">
            <v>9</v>
          </cell>
          <cell r="I69">
            <v>3</v>
          </cell>
          <cell r="J69">
            <v>1</v>
          </cell>
          <cell r="K69">
            <v>1</v>
          </cell>
          <cell r="L69">
            <v>1</v>
          </cell>
          <cell r="M69">
            <v>3</v>
          </cell>
          <cell r="N69">
            <v>13</v>
          </cell>
          <cell r="O69" t="str">
            <v>-</v>
          </cell>
          <cell r="P69">
            <v>16</v>
          </cell>
          <cell r="Q69">
            <v>15</v>
          </cell>
          <cell r="R69">
            <v>20</v>
          </cell>
        </row>
        <row r="70">
          <cell r="E70" t="str">
            <v>Федулов Илья</v>
          </cell>
          <cell r="H70">
            <v>9</v>
          </cell>
          <cell r="I70">
            <v>3</v>
          </cell>
          <cell r="J70">
            <v>1</v>
          </cell>
          <cell r="K70">
            <v>1</v>
          </cell>
          <cell r="L70">
            <v>1</v>
          </cell>
          <cell r="M70">
            <v>3</v>
          </cell>
          <cell r="N70">
            <v>11</v>
          </cell>
          <cell r="O70" t="str">
            <v>-</v>
          </cell>
          <cell r="P70">
            <v>19</v>
          </cell>
          <cell r="Q70">
            <v>15</v>
          </cell>
          <cell r="R70">
            <v>20</v>
          </cell>
        </row>
        <row r="71">
          <cell r="E71" t="str">
            <v>Фартушин Алексей</v>
          </cell>
          <cell r="H71">
            <v>9</v>
          </cell>
          <cell r="I71">
            <v>2</v>
          </cell>
          <cell r="J71">
            <v>1</v>
          </cell>
          <cell r="K71">
            <v>2</v>
          </cell>
          <cell r="L71">
            <v>2</v>
          </cell>
          <cell r="M71">
            <v>2</v>
          </cell>
          <cell r="N71">
            <v>13</v>
          </cell>
          <cell r="O71" t="str">
            <v>-</v>
          </cell>
          <cell r="P71">
            <v>15</v>
          </cell>
          <cell r="Q71">
            <v>14</v>
          </cell>
          <cell r="R71">
            <v>20</v>
          </cell>
        </row>
        <row r="72">
          <cell r="E72" t="str">
            <v>Ковалев Роман</v>
          </cell>
          <cell r="H72">
            <v>9</v>
          </cell>
          <cell r="I72">
            <v>2</v>
          </cell>
          <cell r="J72">
            <v>2</v>
          </cell>
          <cell r="K72">
            <v>2</v>
          </cell>
          <cell r="L72">
            <v>2</v>
          </cell>
          <cell r="M72">
            <v>1</v>
          </cell>
          <cell r="N72">
            <v>10</v>
          </cell>
          <cell r="O72" t="str">
            <v>-</v>
          </cell>
          <cell r="P72">
            <v>19</v>
          </cell>
          <cell r="Q72">
            <v>14</v>
          </cell>
          <cell r="R72">
            <v>20</v>
          </cell>
        </row>
        <row r="73">
          <cell r="E73" t="str">
            <v>Крылов Андрей</v>
          </cell>
          <cell r="H73">
            <v>9</v>
          </cell>
          <cell r="I73">
            <v>3</v>
          </cell>
          <cell r="J73">
            <v>3</v>
          </cell>
          <cell r="K73">
            <v>0</v>
          </cell>
          <cell r="L73">
            <v>1</v>
          </cell>
          <cell r="M73">
            <v>2</v>
          </cell>
          <cell r="N73">
            <v>13</v>
          </cell>
          <cell r="O73" t="str">
            <v>-</v>
          </cell>
          <cell r="P73">
            <v>12</v>
          </cell>
          <cell r="Q73">
            <v>13</v>
          </cell>
          <cell r="R73">
            <v>20</v>
          </cell>
        </row>
        <row r="74">
          <cell r="E74" t="str">
            <v>Комаров Евгений</v>
          </cell>
          <cell r="H74">
            <v>9</v>
          </cell>
          <cell r="I74">
            <v>2</v>
          </cell>
          <cell r="J74">
            <v>3</v>
          </cell>
          <cell r="K74">
            <v>1</v>
          </cell>
          <cell r="L74">
            <v>3</v>
          </cell>
          <cell r="M74">
            <v>0</v>
          </cell>
          <cell r="N74">
            <v>18</v>
          </cell>
          <cell r="O74" t="str">
            <v>-</v>
          </cell>
          <cell r="P74">
            <v>23</v>
          </cell>
          <cell r="Q74">
            <v>13</v>
          </cell>
          <cell r="R74">
            <v>20</v>
          </cell>
        </row>
        <row r="75">
          <cell r="E75" t="str">
            <v>Тимошкин Сергей</v>
          </cell>
          <cell r="H75">
            <v>9</v>
          </cell>
          <cell r="I75">
            <v>2</v>
          </cell>
          <cell r="J75">
            <v>3</v>
          </cell>
          <cell r="K75">
            <v>2</v>
          </cell>
          <cell r="L75">
            <v>0</v>
          </cell>
          <cell r="M75">
            <v>2</v>
          </cell>
          <cell r="N75">
            <v>15</v>
          </cell>
          <cell r="O75" t="str">
            <v>-</v>
          </cell>
          <cell r="P75">
            <v>14</v>
          </cell>
          <cell r="Q75">
            <v>12</v>
          </cell>
          <cell r="R75">
            <v>20</v>
          </cell>
        </row>
        <row r="76">
          <cell r="E76" t="str">
            <v>Чидилян Эдуард</v>
          </cell>
          <cell r="H76">
            <v>9</v>
          </cell>
          <cell r="I76">
            <v>2</v>
          </cell>
          <cell r="J76">
            <v>3</v>
          </cell>
          <cell r="K76">
            <v>0</v>
          </cell>
          <cell r="L76">
            <v>3</v>
          </cell>
          <cell r="M76">
            <v>1</v>
          </cell>
          <cell r="N76">
            <v>21</v>
          </cell>
          <cell r="O76" t="str">
            <v>-</v>
          </cell>
          <cell r="P76">
            <v>26</v>
          </cell>
          <cell r="Q76">
            <v>11</v>
          </cell>
          <cell r="R76">
            <v>20</v>
          </cell>
        </row>
        <row r="80">
          <cell r="E80" t="str">
            <v>Ем Александр</v>
          </cell>
          <cell r="H80">
            <v>9</v>
          </cell>
          <cell r="I80">
            <v>2</v>
          </cell>
          <cell r="J80">
            <v>2</v>
          </cell>
          <cell r="K80">
            <v>0</v>
          </cell>
          <cell r="L80">
            <v>5</v>
          </cell>
          <cell r="M80">
            <v>0</v>
          </cell>
          <cell r="N80">
            <v>15</v>
          </cell>
          <cell r="O80" t="str">
            <v>-</v>
          </cell>
          <cell r="P80">
            <v>15</v>
          </cell>
          <cell r="Q80">
            <v>13</v>
          </cell>
          <cell r="R80">
            <v>15</v>
          </cell>
        </row>
        <row r="81">
          <cell r="E81" t="str">
            <v>Кариков Олег</v>
          </cell>
          <cell r="H81">
            <v>9</v>
          </cell>
          <cell r="I81">
            <v>3</v>
          </cell>
          <cell r="J81">
            <v>3</v>
          </cell>
          <cell r="K81">
            <v>0</v>
          </cell>
          <cell r="L81">
            <v>1</v>
          </cell>
          <cell r="M81">
            <v>2</v>
          </cell>
          <cell r="N81">
            <v>15</v>
          </cell>
          <cell r="O81" t="str">
            <v>-</v>
          </cell>
          <cell r="P81">
            <v>17</v>
          </cell>
          <cell r="Q81">
            <v>13</v>
          </cell>
          <cell r="R81">
            <v>15</v>
          </cell>
        </row>
        <row r="82">
          <cell r="E82" t="str">
            <v>Ноздрачев Александр</v>
          </cell>
          <cell r="H82">
            <v>9</v>
          </cell>
          <cell r="I82">
            <v>2</v>
          </cell>
          <cell r="J82">
            <v>1</v>
          </cell>
          <cell r="K82">
            <v>1</v>
          </cell>
          <cell r="L82">
            <v>3</v>
          </cell>
          <cell r="M82">
            <v>2</v>
          </cell>
          <cell r="N82">
            <v>15</v>
          </cell>
          <cell r="O82" t="str">
            <v>-</v>
          </cell>
          <cell r="P82">
            <v>23</v>
          </cell>
          <cell r="Q82">
            <v>13</v>
          </cell>
          <cell r="R82">
            <v>15</v>
          </cell>
        </row>
        <row r="83">
          <cell r="E83" t="str">
            <v>Сатдинов Дамир</v>
          </cell>
          <cell r="H83">
            <v>9</v>
          </cell>
          <cell r="I83">
            <v>2</v>
          </cell>
          <cell r="J83">
            <v>2</v>
          </cell>
          <cell r="K83">
            <v>1</v>
          </cell>
          <cell r="L83">
            <v>3</v>
          </cell>
          <cell r="M83">
            <v>1</v>
          </cell>
          <cell r="N83">
            <v>8</v>
          </cell>
          <cell r="O83" t="str">
            <v>-</v>
          </cell>
          <cell r="P83">
            <v>17</v>
          </cell>
          <cell r="Q83">
            <v>13</v>
          </cell>
          <cell r="R83">
            <v>15</v>
          </cell>
        </row>
        <row r="84">
          <cell r="E84" t="str">
            <v>Ким Сергей</v>
          </cell>
          <cell r="H84">
            <v>9</v>
          </cell>
          <cell r="I84">
            <v>2</v>
          </cell>
          <cell r="J84">
            <v>1</v>
          </cell>
          <cell r="K84">
            <v>1</v>
          </cell>
          <cell r="L84">
            <v>2</v>
          </cell>
          <cell r="M84">
            <v>3</v>
          </cell>
          <cell r="N84">
            <v>11</v>
          </cell>
          <cell r="O84" t="str">
            <v>-</v>
          </cell>
          <cell r="P84">
            <v>15</v>
          </cell>
          <cell r="Q84">
            <v>12</v>
          </cell>
          <cell r="R84">
            <v>15</v>
          </cell>
        </row>
        <row r="85">
          <cell r="E85" t="str">
            <v>Паршухин Андрей</v>
          </cell>
          <cell r="H85">
            <v>9</v>
          </cell>
          <cell r="I85">
            <v>2</v>
          </cell>
          <cell r="J85">
            <v>3</v>
          </cell>
          <cell r="K85">
            <v>0</v>
          </cell>
          <cell r="L85">
            <v>4</v>
          </cell>
          <cell r="M85">
            <v>0</v>
          </cell>
          <cell r="N85">
            <v>13</v>
          </cell>
          <cell r="O85" t="str">
            <v>-</v>
          </cell>
          <cell r="P85">
            <v>22</v>
          </cell>
          <cell r="Q85">
            <v>12</v>
          </cell>
          <cell r="R85">
            <v>15</v>
          </cell>
        </row>
        <row r="86">
          <cell r="E86" t="str">
            <v>Алексеев Алексей</v>
          </cell>
          <cell r="H86">
            <v>9</v>
          </cell>
          <cell r="I86">
            <v>2</v>
          </cell>
          <cell r="J86">
            <v>3</v>
          </cell>
          <cell r="K86">
            <v>0</v>
          </cell>
          <cell r="L86">
            <v>2</v>
          </cell>
          <cell r="M86">
            <v>2</v>
          </cell>
          <cell r="N86">
            <v>11</v>
          </cell>
          <cell r="O86" t="str">
            <v>-</v>
          </cell>
          <cell r="P86">
            <v>18</v>
          </cell>
          <cell r="Q86">
            <v>10</v>
          </cell>
          <cell r="R86">
            <v>15</v>
          </cell>
        </row>
        <row r="87">
          <cell r="E87" t="str">
            <v>Звольский Вячеслав</v>
          </cell>
          <cell r="H87">
            <v>9</v>
          </cell>
          <cell r="I87">
            <v>1</v>
          </cell>
          <cell r="J87">
            <v>2</v>
          </cell>
          <cell r="K87">
            <v>1</v>
          </cell>
          <cell r="L87">
            <v>3</v>
          </cell>
          <cell r="M87">
            <v>2</v>
          </cell>
          <cell r="N87">
            <v>12</v>
          </cell>
          <cell r="O87" t="str">
            <v>-</v>
          </cell>
          <cell r="P87">
            <v>21</v>
          </cell>
          <cell r="Q87">
            <v>9</v>
          </cell>
          <cell r="R87">
            <v>15</v>
          </cell>
        </row>
        <row r="91">
          <cell r="E91" t="str">
            <v>Тюпин Кирилл</v>
          </cell>
          <cell r="H91">
            <v>9</v>
          </cell>
          <cell r="I91">
            <v>2</v>
          </cell>
          <cell r="J91">
            <v>1</v>
          </cell>
          <cell r="K91">
            <v>2</v>
          </cell>
          <cell r="L91">
            <v>1</v>
          </cell>
          <cell r="M91">
            <v>3</v>
          </cell>
          <cell r="N91">
            <v>12</v>
          </cell>
          <cell r="O91" t="str">
            <v>-</v>
          </cell>
          <cell r="P91">
            <v>17</v>
          </cell>
          <cell r="Q91">
            <v>13</v>
          </cell>
          <cell r="R91">
            <v>10</v>
          </cell>
        </row>
        <row r="92">
          <cell r="E92" t="str">
            <v>Мирошников Виктор</v>
          </cell>
          <cell r="H92">
            <v>9</v>
          </cell>
          <cell r="I92">
            <v>2</v>
          </cell>
          <cell r="J92">
            <v>2</v>
          </cell>
          <cell r="K92">
            <v>1</v>
          </cell>
          <cell r="L92">
            <v>2</v>
          </cell>
          <cell r="M92">
            <v>2</v>
          </cell>
          <cell r="N92">
            <v>8</v>
          </cell>
          <cell r="O92" t="str">
            <v>-</v>
          </cell>
          <cell r="P92">
            <v>16</v>
          </cell>
          <cell r="Q92">
            <v>12</v>
          </cell>
          <cell r="R92">
            <v>10</v>
          </cell>
        </row>
        <row r="93">
          <cell r="E93" t="str">
            <v>Косьянов Александр</v>
          </cell>
          <cell r="H93">
            <v>9</v>
          </cell>
          <cell r="I93">
            <v>2</v>
          </cell>
          <cell r="J93">
            <v>1</v>
          </cell>
          <cell r="K93">
            <v>1</v>
          </cell>
          <cell r="L93">
            <v>2</v>
          </cell>
          <cell r="M93">
            <v>3</v>
          </cell>
          <cell r="N93">
            <v>14</v>
          </cell>
          <cell r="O93" t="str">
            <v>-</v>
          </cell>
          <cell r="P93">
            <v>24</v>
          </cell>
          <cell r="Q93">
            <v>12</v>
          </cell>
          <cell r="R93">
            <v>10</v>
          </cell>
        </row>
        <row r="94">
          <cell r="E94" t="str">
            <v>Карасев Дмитрий</v>
          </cell>
          <cell r="H94">
            <v>9</v>
          </cell>
          <cell r="I94">
            <v>2</v>
          </cell>
          <cell r="J94">
            <v>1</v>
          </cell>
          <cell r="K94">
            <v>0</v>
          </cell>
          <cell r="L94">
            <v>4</v>
          </cell>
          <cell r="M94">
            <v>2</v>
          </cell>
          <cell r="N94">
            <v>13</v>
          </cell>
          <cell r="O94" t="str">
            <v>-</v>
          </cell>
          <cell r="P94">
            <v>24</v>
          </cell>
          <cell r="Q94">
            <v>12</v>
          </cell>
          <cell r="R94">
            <v>10</v>
          </cell>
        </row>
        <row r="95">
          <cell r="E95" t="str">
            <v>Юдин Евгений</v>
          </cell>
          <cell r="H95">
            <v>9</v>
          </cell>
          <cell r="I95">
            <v>2</v>
          </cell>
          <cell r="J95">
            <v>4</v>
          </cell>
          <cell r="K95">
            <v>0</v>
          </cell>
          <cell r="L95">
            <v>2</v>
          </cell>
          <cell r="M95">
            <v>1</v>
          </cell>
          <cell r="N95">
            <v>12</v>
          </cell>
          <cell r="O95" t="str">
            <v>-</v>
          </cell>
          <cell r="P95">
            <v>14</v>
          </cell>
          <cell r="Q95">
            <v>10</v>
          </cell>
          <cell r="R95">
            <v>10</v>
          </cell>
        </row>
        <row r="96">
          <cell r="E96" t="str">
            <v>Николаев Игорь</v>
          </cell>
          <cell r="H96">
            <v>9</v>
          </cell>
          <cell r="I96">
            <v>1</v>
          </cell>
          <cell r="J96">
            <v>2</v>
          </cell>
          <cell r="K96">
            <v>1</v>
          </cell>
          <cell r="L96">
            <v>3</v>
          </cell>
          <cell r="M96">
            <v>2</v>
          </cell>
          <cell r="N96">
            <v>20</v>
          </cell>
          <cell r="O96" t="str">
            <v>-</v>
          </cell>
          <cell r="P96">
            <v>23</v>
          </cell>
          <cell r="Q96">
            <v>9</v>
          </cell>
          <cell r="R96">
            <v>10</v>
          </cell>
        </row>
        <row r="97">
          <cell r="E97" t="str">
            <v>Конторин Василий</v>
          </cell>
          <cell r="H97">
            <v>9</v>
          </cell>
          <cell r="I97">
            <v>1</v>
          </cell>
          <cell r="J97">
            <v>1</v>
          </cell>
          <cell r="K97">
            <v>1</v>
          </cell>
          <cell r="L97">
            <v>3</v>
          </cell>
          <cell r="M97">
            <v>3</v>
          </cell>
          <cell r="N97">
            <v>11</v>
          </cell>
          <cell r="O97" t="str">
            <v>-</v>
          </cell>
          <cell r="P97">
            <v>20</v>
          </cell>
          <cell r="Q97">
            <v>9</v>
          </cell>
          <cell r="R97">
            <v>10</v>
          </cell>
        </row>
        <row r="98">
          <cell r="E98" t="str">
            <v>Заритовский Дмитрий</v>
          </cell>
          <cell r="H98">
            <v>9</v>
          </cell>
          <cell r="I98">
            <v>1</v>
          </cell>
          <cell r="J98">
            <v>1</v>
          </cell>
          <cell r="K98">
            <v>1</v>
          </cell>
          <cell r="L98">
            <v>3</v>
          </cell>
          <cell r="M98">
            <v>3</v>
          </cell>
          <cell r="N98">
            <v>7</v>
          </cell>
          <cell r="O98" t="str">
            <v>-</v>
          </cell>
          <cell r="P98">
            <v>17</v>
          </cell>
          <cell r="Q98">
            <v>9</v>
          </cell>
          <cell r="R98">
            <v>10</v>
          </cell>
        </row>
        <row r="102">
          <cell r="E102" t="str">
            <v>Шляпин Алексей</v>
          </cell>
          <cell r="H102">
            <v>9</v>
          </cell>
          <cell r="I102">
            <v>0</v>
          </cell>
          <cell r="J102">
            <v>1</v>
          </cell>
          <cell r="K102">
            <v>3</v>
          </cell>
          <cell r="L102">
            <v>3</v>
          </cell>
          <cell r="M102">
            <v>2</v>
          </cell>
          <cell r="N102">
            <v>14</v>
          </cell>
          <cell r="O102" t="str">
            <v>-</v>
          </cell>
          <cell r="P102">
            <v>23</v>
          </cell>
          <cell r="Q102">
            <v>9</v>
          </cell>
          <cell r="R102">
            <v>5</v>
          </cell>
        </row>
        <row r="103">
          <cell r="E103" t="str">
            <v>Потапов Василий</v>
          </cell>
          <cell r="H103">
            <v>9</v>
          </cell>
          <cell r="I103">
            <v>1</v>
          </cell>
          <cell r="J103">
            <v>3</v>
          </cell>
          <cell r="K103">
            <v>1</v>
          </cell>
          <cell r="L103">
            <v>2</v>
          </cell>
          <cell r="M103">
            <v>2</v>
          </cell>
          <cell r="N103">
            <v>11</v>
          </cell>
          <cell r="O103" t="str">
            <v>-</v>
          </cell>
          <cell r="P103">
            <v>18</v>
          </cell>
          <cell r="Q103">
            <v>8</v>
          </cell>
          <cell r="R103">
            <v>5</v>
          </cell>
        </row>
        <row r="104">
          <cell r="E104" t="str">
            <v>Дмитриев Антон</v>
          </cell>
          <cell r="H104">
            <v>9</v>
          </cell>
          <cell r="I104">
            <v>1</v>
          </cell>
          <cell r="J104">
            <v>2</v>
          </cell>
          <cell r="K104">
            <v>0</v>
          </cell>
          <cell r="L104">
            <v>4</v>
          </cell>
          <cell r="M104">
            <v>2</v>
          </cell>
          <cell r="N104">
            <v>9</v>
          </cell>
          <cell r="O104" t="str">
            <v>-</v>
          </cell>
          <cell r="P104">
            <v>20</v>
          </cell>
          <cell r="Q104">
            <v>8</v>
          </cell>
          <cell r="R104">
            <v>5</v>
          </cell>
        </row>
        <row r="105">
          <cell r="E105" t="str">
            <v>Кузнецов Сергей</v>
          </cell>
          <cell r="H105">
            <v>9</v>
          </cell>
          <cell r="I105">
            <v>1</v>
          </cell>
          <cell r="J105">
            <v>2</v>
          </cell>
          <cell r="K105">
            <v>0</v>
          </cell>
          <cell r="L105">
            <v>3</v>
          </cell>
          <cell r="M105">
            <v>3</v>
          </cell>
          <cell r="N105">
            <v>8</v>
          </cell>
          <cell r="O105" t="str">
            <v>-</v>
          </cell>
          <cell r="P105">
            <v>20</v>
          </cell>
          <cell r="Q105">
            <v>7</v>
          </cell>
          <cell r="R105">
            <v>5</v>
          </cell>
        </row>
        <row r="106">
          <cell r="E106" t="str">
            <v>Агеев Олег</v>
          </cell>
          <cell r="H106">
            <v>9</v>
          </cell>
          <cell r="I106">
            <v>1</v>
          </cell>
          <cell r="J106">
            <v>2</v>
          </cell>
          <cell r="K106">
            <v>0</v>
          </cell>
          <cell r="L106">
            <v>2</v>
          </cell>
          <cell r="M106">
            <v>4</v>
          </cell>
          <cell r="N106">
            <v>11</v>
          </cell>
          <cell r="O106" t="str">
            <v>-</v>
          </cell>
          <cell r="P106">
            <v>17</v>
          </cell>
          <cell r="Q106">
            <v>6</v>
          </cell>
          <cell r="R106">
            <v>5</v>
          </cell>
        </row>
        <row r="107">
          <cell r="E107" t="str">
            <v>Суслин Константин</v>
          </cell>
          <cell r="H107">
            <v>9</v>
          </cell>
          <cell r="I107">
            <v>1</v>
          </cell>
          <cell r="J107">
            <v>2</v>
          </cell>
          <cell r="K107">
            <v>0</v>
          </cell>
          <cell r="L107">
            <v>1</v>
          </cell>
          <cell r="M107">
            <v>5</v>
          </cell>
          <cell r="N107">
            <v>2</v>
          </cell>
          <cell r="O107" t="str">
            <v>-</v>
          </cell>
          <cell r="P107">
            <v>11</v>
          </cell>
          <cell r="Q107">
            <v>5</v>
          </cell>
          <cell r="R107">
            <v>5</v>
          </cell>
        </row>
        <row r="108">
          <cell r="E108" t="str">
            <v>Деревцов Игорь</v>
          </cell>
          <cell r="H108">
            <v>9</v>
          </cell>
          <cell r="I108">
            <v>1</v>
          </cell>
          <cell r="J108">
            <v>1</v>
          </cell>
          <cell r="K108">
            <v>0</v>
          </cell>
          <cell r="L108">
            <v>0</v>
          </cell>
          <cell r="M108">
            <v>7</v>
          </cell>
          <cell r="N108">
            <v>1</v>
          </cell>
          <cell r="O108" t="str">
            <v>-</v>
          </cell>
          <cell r="P108">
            <v>19</v>
          </cell>
          <cell r="Q108">
            <v>4</v>
          </cell>
          <cell r="R108">
            <v>5</v>
          </cell>
        </row>
        <row r="109">
          <cell r="E109" t="str">
            <v>Черкасова Татьяна</v>
          </cell>
          <cell r="H109">
            <v>9</v>
          </cell>
          <cell r="I109">
            <v>0</v>
          </cell>
          <cell r="J109">
            <v>6</v>
          </cell>
          <cell r="K109">
            <v>0</v>
          </cell>
          <cell r="L109">
            <v>1</v>
          </cell>
          <cell r="M109">
            <v>2</v>
          </cell>
          <cell r="N109">
            <v>7</v>
          </cell>
          <cell r="O109" t="str">
            <v>-</v>
          </cell>
          <cell r="P109">
            <v>17</v>
          </cell>
          <cell r="Q109">
            <v>1</v>
          </cell>
          <cell r="R109">
            <v>5</v>
          </cell>
        </row>
      </sheetData>
      <sheetData sheetId="53"/>
      <sheetData sheetId="54">
        <row r="3">
          <cell r="B3" t="str">
            <v>м 5-81</v>
          </cell>
          <cell r="E3" t="str">
            <v>Матвеев Андрей</v>
          </cell>
        </row>
        <row r="4">
          <cell r="B4" t="str">
            <v>м 5-84</v>
          </cell>
          <cell r="E4" t="str">
            <v>Муминов Рустам</v>
          </cell>
        </row>
        <row r="5">
          <cell r="B5" t="str">
            <v>м 5-83</v>
          </cell>
          <cell r="E5" t="str">
            <v>Вялушкин Николай</v>
          </cell>
        </row>
        <row r="6">
          <cell r="B6" t="str">
            <v>м 5-82</v>
          </cell>
          <cell r="E6" t="str">
            <v>Тимошенко Филипп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103"/>
  <sheetViews>
    <sheetView tabSelected="1" zoomScale="85" zoomScaleNormal="85" workbookViewId="0">
      <selection activeCell="X24" sqref="X24"/>
    </sheetView>
  </sheetViews>
  <sheetFormatPr defaultRowHeight="15" x14ac:dyDescent="0.25"/>
  <cols>
    <col min="1" max="1" width="2.5703125" customWidth="1"/>
    <col min="2" max="2" width="4.140625" customWidth="1"/>
    <col min="3" max="3" width="25.140625" bestFit="1" customWidth="1"/>
    <col min="4" max="4" width="10.42578125" style="33" customWidth="1"/>
    <col min="5" max="9" width="4.85546875" style="33" customWidth="1"/>
    <col min="10" max="10" width="5.85546875" style="34" customWidth="1"/>
    <col min="11" max="11" width="2.42578125" customWidth="1"/>
    <col min="12" max="12" width="4.140625" style="35" customWidth="1"/>
    <col min="13" max="13" width="5.7109375" style="36" bestFit="1" customWidth="1"/>
    <col min="14" max="14" width="6.28515625" style="36" customWidth="1"/>
    <col min="15" max="15" width="6.85546875" bestFit="1" customWidth="1"/>
    <col min="16" max="16" width="10.5703125" customWidth="1"/>
    <col min="17" max="17" width="3" customWidth="1"/>
  </cols>
  <sheetData>
    <row r="1" spans="1:17" x14ac:dyDescent="0.25">
      <c r="A1" s="1"/>
      <c r="D1" s="2" t="s">
        <v>0</v>
      </c>
      <c r="E1" s="2"/>
      <c r="F1" s="2"/>
      <c r="G1" s="2"/>
      <c r="H1" s="2"/>
      <c r="I1" s="2"/>
      <c r="J1" s="3"/>
      <c r="K1" s="2"/>
      <c r="L1" s="4"/>
      <c r="M1" s="2"/>
      <c r="N1" s="5"/>
      <c r="O1" s="1"/>
      <c r="P1" s="1"/>
      <c r="Q1" s="1"/>
    </row>
    <row r="2" spans="1:17" x14ac:dyDescent="0.25">
      <c r="A2" s="1"/>
      <c r="B2" s="1"/>
      <c r="C2" s="1" t="s">
        <v>1</v>
      </c>
      <c r="D2" s="6" t="s">
        <v>2</v>
      </c>
      <c r="E2" s="6"/>
      <c r="F2" s="6"/>
      <c r="G2" s="6"/>
      <c r="H2" s="6"/>
      <c r="I2" s="6"/>
      <c r="J2" s="7"/>
      <c r="K2" s="6"/>
      <c r="L2" s="8"/>
      <c r="M2" s="6"/>
      <c r="N2" s="6"/>
      <c r="O2" s="1"/>
      <c r="P2" s="1"/>
      <c r="Q2" s="1"/>
    </row>
    <row r="3" spans="1:17" x14ac:dyDescent="0.25">
      <c r="A3" s="1"/>
      <c r="B3" s="1"/>
      <c r="C3" s="1" t="s">
        <v>3</v>
      </c>
      <c r="D3" s="6" t="s">
        <v>4</v>
      </c>
      <c r="E3" s="6"/>
      <c r="F3" s="6"/>
      <c r="G3" s="6"/>
      <c r="H3" s="6"/>
      <c r="I3" s="6"/>
      <c r="J3" s="7"/>
      <c r="K3" s="6"/>
      <c r="L3" s="8"/>
      <c r="M3" s="6"/>
      <c r="N3" s="9"/>
      <c r="O3" s="1"/>
      <c r="P3" s="1"/>
      <c r="Q3" s="1"/>
    </row>
    <row r="4" spans="1:17" ht="18.95" customHeight="1" x14ac:dyDescent="0.25">
      <c r="A4" s="1"/>
      <c r="B4" s="1"/>
      <c r="C4" s="1" t="s">
        <v>5</v>
      </c>
      <c r="D4" s="10">
        <v>45766</v>
      </c>
      <c r="E4" s="6"/>
      <c r="F4" s="6"/>
      <c r="G4" s="6"/>
      <c r="H4" s="6"/>
      <c r="I4" s="6"/>
      <c r="J4" s="7"/>
      <c r="K4" s="6"/>
      <c r="L4" s="8"/>
      <c r="M4" s="6"/>
      <c r="N4" s="9"/>
      <c r="O4" s="1"/>
      <c r="P4" s="1"/>
      <c r="Q4" s="1"/>
    </row>
    <row r="5" spans="1:17" s="16" customFormat="1" ht="18.95" customHeight="1" x14ac:dyDescent="0.25">
      <c r="A5" s="11"/>
      <c r="B5" s="11"/>
      <c r="C5" s="11"/>
      <c r="D5" s="12"/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3" t="s">
        <v>11</v>
      </c>
      <c r="K5" s="11"/>
      <c r="L5" s="14" t="s">
        <v>12</v>
      </c>
      <c r="M5" s="15"/>
      <c r="N5" s="15" t="s">
        <v>13</v>
      </c>
      <c r="O5" s="11" t="s">
        <v>14</v>
      </c>
      <c r="P5" s="11"/>
      <c r="Q5" s="11"/>
    </row>
    <row r="6" spans="1:17" ht="18.95" customHeight="1" x14ac:dyDescent="0.25">
      <c r="B6" s="17" t="s">
        <v>15</v>
      </c>
      <c r="C6" s="18" t="s">
        <v>16</v>
      </c>
      <c r="D6" s="19" t="s">
        <v>17</v>
      </c>
      <c r="E6" s="19" t="s">
        <v>18</v>
      </c>
      <c r="F6" s="19" t="s">
        <v>7</v>
      </c>
      <c r="G6" s="19" t="s">
        <v>8</v>
      </c>
      <c r="H6" s="19" t="s">
        <v>9</v>
      </c>
      <c r="I6" s="19" t="s">
        <v>10</v>
      </c>
      <c r="J6" s="20" t="s">
        <v>19</v>
      </c>
      <c r="K6" s="21"/>
      <c r="L6" s="22"/>
      <c r="M6" s="19" t="s">
        <v>20</v>
      </c>
      <c r="N6" s="19" t="s">
        <v>13</v>
      </c>
      <c r="O6" s="19" t="s">
        <v>14</v>
      </c>
      <c r="P6" s="19" t="s">
        <v>21</v>
      </c>
      <c r="Q6" s="1"/>
    </row>
    <row r="7" spans="1:17" ht="18.95" customHeight="1" x14ac:dyDescent="0.35">
      <c r="A7" s="1"/>
      <c r="B7" s="2">
        <v>1</v>
      </c>
      <c r="C7" s="2" t="str">
        <f>IF('[1]Ведение Плэй Офф'!AA49&lt;'[1]Ведение Плэй Офф'!AC49,'[1]Ведение Плэй Офф'!S49,IF('[1]Ведение Плэй Офф'!AA49&gt;'[1]Ведение Плэй Офф'!AC49,'[1]Ведение Плэй Офф'!G49,IF(AND('[1]Ведение Плэй Офф'!AA49="",'[1]Ведение Плэй Офф'!AC49=""),"",1)))</f>
        <v>Самойлов Дмитрий</v>
      </c>
      <c r="D7" s="9">
        <f>SUM(E7:I7)</f>
        <v>12</v>
      </c>
      <c r="E7" s="9">
        <f>VLOOKUP($C7,'[1]Общий рейтинг с Плэй офф'!$E:$AH,MATCH(E$5,'[1]Общий рейтинг с Плэй офф'!$E2:$AH2,0),0)</f>
        <v>9</v>
      </c>
      <c r="F7" s="9">
        <f>VLOOKUP($C7,'[1]Общий рейтинг с Плэй офф'!$E:$AH,MATCH(F$5,'[1]Общий рейтинг с Плэй офф'!$E2:$AH2,0),0)</f>
        <v>1</v>
      </c>
      <c r="G7" s="9">
        <f>VLOOKUP($C7,'[1]Общий рейтинг с Плэй офф'!$E:$AH,MATCH(G$5,'[1]Общий рейтинг с Плэй офф'!$E2:$AH2,0),0)</f>
        <v>2</v>
      </c>
      <c r="H7" s="9">
        <f>VLOOKUP($C7,'[1]Общий рейтинг с Плэй офф'!$E:$AH,MATCH(H$5,'[1]Общий рейтинг с Плэй офф'!$E2:$AH2,0),0)</f>
        <v>0</v>
      </c>
      <c r="I7" s="9">
        <f>VLOOKUP($C7,'[1]Общий рейтинг с Плэй офф'!$E:$AH,MATCH(I$5,'[1]Общий рейтинг с Плэй офф'!$E2:$AH2,0),0)</f>
        <v>0</v>
      </c>
      <c r="J7" s="7">
        <f>VLOOKUP($C7,'[1]Общий рейтинг с Плэй офф'!$E:$AH,MATCH(J$5,'[1]Общий рейтинг с Плэй офф'!$E2:$AH2,0),0)</f>
        <v>43</v>
      </c>
      <c r="K7" s="2" t="s">
        <v>22</v>
      </c>
      <c r="L7" s="4">
        <f>VLOOKUP($C7,'[1]Общий рейтинг с Плэй офф'!$E:$AH,MATCH(L$5,'[1]Общий рейтинг с Плэй офф'!$E2:$AH2,0),0)</f>
        <v>27</v>
      </c>
      <c r="M7" s="5">
        <f>E7*4+G7*2+H7</f>
        <v>40</v>
      </c>
      <c r="N7" s="23">
        <v>70</v>
      </c>
      <c r="O7" s="24"/>
      <c r="P7" s="25">
        <f>N7-O7</f>
        <v>70</v>
      </c>
      <c r="Q7" s="1"/>
    </row>
    <row r="8" spans="1:17" ht="18.95" customHeight="1" x14ac:dyDescent="0.35">
      <c r="A8" s="1"/>
      <c r="B8" s="2">
        <v>2</v>
      </c>
      <c r="C8" s="2" t="str">
        <f>IF('[1]Ведение Плэй Офф'!AA49&gt;'[1]Ведение Плэй Офф'!AC49,'[1]Ведение Плэй Офф'!S49,IF('[1]Ведение Плэй Офф'!AA49&lt;'[1]Ведение Плэй Офф'!AC49,'[1]Ведение Плэй Офф'!G49,IF(AND('[1]Ведение Плэй Офф'!AA49="",'[1]Ведение Плэй Офф'!AC49=""),"",1)))</f>
        <v>Вольнов Виталий</v>
      </c>
      <c r="D8" s="9">
        <f t="shared" ref="D8:D14" si="0">SUM(E8:I8)</f>
        <v>12</v>
      </c>
      <c r="E8" s="9">
        <f>VLOOKUP($C8,'[1]Общий рейтинг с Плэй офф'!$E:$AH,MATCH(E$5,'[1]Общий рейтинг с Плэй офф'!$E2:$AH2,0),0)</f>
        <v>8</v>
      </c>
      <c r="F8" s="9">
        <f>VLOOKUP($C8,'[1]Общий рейтинг с Плэй офф'!$E:$AH,MATCH(F$5,'[1]Общий рейтинг с Плэй офф'!$E2:$AH2,0),0)</f>
        <v>3</v>
      </c>
      <c r="G8" s="9">
        <f>VLOOKUP($C8,'[1]Общий рейтинг с Плэй офф'!$E:$AH,MATCH(G$5,'[1]Общий рейтинг с Плэй офф'!$E2:$AH2,0),0)</f>
        <v>0</v>
      </c>
      <c r="H8" s="9">
        <f>VLOOKUP($C8,'[1]Общий рейтинг с Плэй офф'!$E:$AH,MATCH(H$5,'[1]Общий рейтинг с Плэй офф'!$E2:$AH2,0),0)</f>
        <v>1</v>
      </c>
      <c r="I8" s="9">
        <f>VLOOKUP($C8,'[1]Общий рейтинг с Плэй офф'!$E:$AH,MATCH(I$5,'[1]Общий рейтинг с Плэй офф'!$E2:$AH2,0),0)</f>
        <v>0</v>
      </c>
      <c r="J8" s="7">
        <f>VLOOKUP($C8,'[1]Общий рейтинг с Плэй офф'!$E:$AH,MATCH(J$5,'[1]Общий рейтинг с Плэй офф'!$E2:$AH2,0),0)</f>
        <v>34</v>
      </c>
      <c r="K8" s="2" t="s">
        <v>22</v>
      </c>
      <c r="L8" s="4">
        <f>VLOOKUP($C8,'[1]Общий рейтинг с Плэй офф'!$E:$AH,MATCH(L$5,'[1]Общий рейтинг с Плэй офф'!$E2:$AH2,0),0)</f>
        <v>11</v>
      </c>
      <c r="M8" s="5">
        <f t="shared" ref="M8:M14" si="1">E8*4+G8*2+H8</f>
        <v>33</v>
      </c>
      <c r="N8" s="23">
        <v>65</v>
      </c>
      <c r="O8" s="24"/>
      <c r="P8" s="25">
        <f t="shared" ref="P8:P71" si="2">N8-O8</f>
        <v>65</v>
      </c>
      <c r="Q8" s="1"/>
    </row>
    <row r="9" spans="1:17" ht="18.95" customHeight="1" x14ac:dyDescent="0.35">
      <c r="A9" s="1"/>
      <c r="B9" s="2">
        <v>3</v>
      </c>
      <c r="C9" s="2" t="str">
        <f>IF('[1]Ведение Плэй Офф'!AA46&lt;'[1]Ведение Плэй Офф'!AC46,'[1]Ведение Плэй Офф'!S46,IF('[1]Ведение Плэй Офф'!AA46&gt;'[1]Ведение Плэй Офф'!AC46,'[1]Ведение Плэй Офф'!G46,IF(AND('[1]Ведение Плэй Офф'!AA46="",'[1]Ведение Плэй Офф'!AC46=""),"",1)))</f>
        <v>Кабанов Иван</v>
      </c>
      <c r="D9" s="9">
        <f t="shared" si="0"/>
        <v>12</v>
      </c>
      <c r="E9" s="9">
        <f>VLOOKUP($C9,'[1]Общий рейтинг с Плэй офф'!$E:$AH,MATCH(E$5,'[1]Общий рейтинг с Плэй офф'!$E2:$AH2,0),0)</f>
        <v>8</v>
      </c>
      <c r="F9" s="9">
        <f>VLOOKUP($C9,'[1]Общий рейтинг с Плэй офф'!$E:$AH,MATCH(F$5,'[1]Общий рейтинг с Плэй офф'!$E2:$AH2,0),0)</f>
        <v>0</v>
      </c>
      <c r="G9" s="9">
        <f>VLOOKUP($C9,'[1]Общий рейтинг с Плэй офф'!$E:$AH,MATCH(G$5,'[1]Общий рейтинг с Плэй офф'!$E2:$AH2,0),0)</f>
        <v>1</v>
      </c>
      <c r="H9" s="9">
        <f>VLOOKUP($C9,'[1]Общий рейтинг с Плэй офф'!$E:$AH,MATCH(H$5,'[1]Общий рейтинг с Плэй офф'!$E2:$AH2,0),0)</f>
        <v>2</v>
      </c>
      <c r="I9" s="9">
        <f>VLOOKUP($C9,'[1]Общий рейтинг с Плэй офф'!$E:$AH,MATCH(I$5,'[1]Общий рейтинг с Плэй офф'!$E2:$AH2,0),0)</f>
        <v>1</v>
      </c>
      <c r="J9" s="7">
        <f>VLOOKUP($C9,'[1]Общий рейтинг с Плэй офф'!$E:$AH,MATCH(J$5,'[1]Общий рейтинг с Плэй офф'!$E2:$AH2,0),0)</f>
        <v>38</v>
      </c>
      <c r="K9" s="2" t="s">
        <v>22</v>
      </c>
      <c r="L9" s="4">
        <f>VLOOKUP($C9,'[1]Общий рейтинг с Плэй офф'!$E:$AH,MATCH(L$5,'[1]Общий рейтинг с Плэй офф'!$E2:$AH2,0),0)</f>
        <v>24</v>
      </c>
      <c r="M9" s="5">
        <f t="shared" si="1"/>
        <v>36</v>
      </c>
      <c r="N9" s="23">
        <v>60</v>
      </c>
      <c r="O9" s="24"/>
      <c r="P9" s="25">
        <f t="shared" si="2"/>
        <v>60</v>
      </c>
      <c r="Q9" s="1"/>
    </row>
    <row r="10" spans="1:17" ht="18.95" customHeight="1" x14ac:dyDescent="0.35">
      <c r="A10" s="1"/>
      <c r="B10" s="1">
        <v>4</v>
      </c>
      <c r="C10" s="1" t="str">
        <f>IF('[1]Ведение Плэй Офф'!AA46&gt;'[1]Ведение Плэй Офф'!AC46,'[1]Ведение Плэй Офф'!S46,IF('[1]Ведение Плэй Офф'!AA46&lt;'[1]Ведение Плэй Офф'!AC46,'[1]Ведение Плэй Офф'!G46,IF(AND('[1]Ведение Плэй Офф'!AA46="",'[1]Ведение Плэй Офф'!AC46=""),"",1)))</f>
        <v>Вартанян Артем</v>
      </c>
      <c r="D10" s="26">
        <f t="shared" si="0"/>
        <v>12</v>
      </c>
      <c r="E10" s="26">
        <f>VLOOKUP($C10,'[1]Общий рейтинг с Плэй офф'!$E:$AH,MATCH(E$5,'[1]Общий рейтинг с Плэй офф'!$E2:$AH2,0),0)</f>
        <v>7</v>
      </c>
      <c r="F10" s="26">
        <f>VLOOKUP($C10,'[1]Общий рейтинг с Плэй офф'!$E:$AH,MATCH(F$5,'[1]Общий рейтинг с Плэй офф'!$E2:$AH2,0),0)</f>
        <v>1</v>
      </c>
      <c r="G10" s="26">
        <f>VLOOKUP($C10,'[1]Общий рейтинг с Плэй офф'!$E:$AH,MATCH(G$5,'[1]Общий рейтинг с Плэй офф'!$E2:$AH2,0),0)</f>
        <v>2</v>
      </c>
      <c r="H10" s="26">
        <f>VLOOKUP($C10,'[1]Общий рейтинг с Плэй офф'!$E:$AH,MATCH(H$5,'[1]Общий рейтинг с Плэй офф'!$E2:$AH2,0),0)</f>
        <v>2</v>
      </c>
      <c r="I10" s="26">
        <f>VLOOKUP($C10,'[1]Общий рейтинг с Плэй офф'!$E:$AH,MATCH(I$5,'[1]Общий рейтинг с Плэй офф'!$E2:$AH2,0),0)</f>
        <v>0</v>
      </c>
      <c r="J10" s="27">
        <f>VLOOKUP($C10,'[1]Общий рейтинг с Плэй офф'!$E:$AH,MATCH(J$5,'[1]Общий рейтинг с Плэй офф'!$E2:$AH2,0),0)</f>
        <v>36</v>
      </c>
      <c r="K10" s="1" t="s">
        <v>22</v>
      </c>
      <c r="L10" s="28">
        <f>VLOOKUP($C10,'[1]Общий рейтинг с Плэй офф'!$E:$AH,MATCH(L$5,'[1]Общий рейтинг с Плэй офф'!$E2:$AH2,0),0)</f>
        <v>25</v>
      </c>
      <c r="M10" s="29">
        <f t="shared" si="1"/>
        <v>34</v>
      </c>
      <c r="N10" s="23">
        <v>55</v>
      </c>
      <c r="O10" s="24"/>
      <c r="P10" s="25">
        <f t="shared" si="2"/>
        <v>55</v>
      </c>
      <c r="Q10" s="1"/>
    </row>
    <row r="11" spans="1:17" ht="18.95" customHeight="1" x14ac:dyDescent="0.35">
      <c r="A11" s="11">
        <v>1</v>
      </c>
      <c r="B11" s="1">
        <v>5</v>
      </c>
      <c r="C11" s="1" t="str">
        <f>VLOOKUP(B6&amp;A11,'[1]Итог протокол 5-8 место'!$B$3:$E$845,4,0)</f>
        <v>Матвеев Андрей</v>
      </c>
      <c r="D11" s="26">
        <f t="shared" si="0"/>
        <v>10</v>
      </c>
      <c r="E11" s="26">
        <f>VLOOKUP($C11,'[1]Общий рейтинг с Плэй офф'!$E:$AH,MATCH(E$5,'[1]Общий рейтинг с Плэй офф'!$E2:$AH2,0),0)</f>
        <v>7</v>
      </c>
      <c r="F11" s="26">
        <f>VLOOKUP($C11,'[1]Общий рейтинг с Плэй офф'!$E:$AH,MATCH(F$5,'[1]Общий рейтинг с Плэй офф'!$E2:$AH2,0),0)</f>
        <v>1</v>
      </c>
      <c r="G11" s="26">
        <f>VLOOKUP($C11,'[1]Общий рейтинг с Плэй офф'!$E:$AH,MATCH(G$5,'[1]Общий рейтинг с Плэй офф'!$E2:$AH2,0),0)</f>
        <v>1</v>
      </c>
      <c r="H11" s="26">
        <f>VLOOKUP($C11,'[1]Общий рейтинг с Плэй офф'!$E:$AH,MATCH(H$5,'[1]Общий рейтинг с Плэй офф'!$E2:$AH2,0),0)</f>
        <v>0</v>
      </c>
      <c r="I11" s="26">
        <f>VLOOKUP($C11,'[1]Общий рейтинг с Плэй офф'!$E:$AH,MATCH(I$5,'[1]Общий рейтинг с Плэй офф'!$E2:$AH2,0),0)</f>
        <v>1</v>
      </c>
      <c r="J11" s="27">
        <f>VLOOKUP($C11,'[1]Общий рейтинг с Плэй офф'!$E:$AH,MATCH(J$5,'[1]Общий рейтинг с Плэй офф'!$E2:$AH2,0),0)</f>
        <v>22</v>
      </c>
      <c r="K11" s="1" t="s">
        <v>22</v>
      </c>
      <c r="L11" s="28">
        <f>VLOOKUP($C11,'[1]Общий рейтинг с Плэй офф'!$E:$AH,MATCH(L$5,'[1]Общий рейтинг с Плэй офф'!$E2:$AH2,0),0)</f>
        <v>14</v>
      </c>
      <c r="M11" s="29">
        <f t="shared" si="1"/>
        <v>30</v>
      </c>
      <c r="N11" s="23">
        <v>50</v>
      </c>
      <c r="O11" s="24"/>
      <c r="P11" s="25">
        <f t="shared" si="2"/>
        <v>50</v>
      </c>
      <c r="Q11" s="1"/>
    </row>
    <row r="12" spans="1:17" ht="18.95" customHeight="1" x14ac:dyDescent="0.35">
      <c r="A12" s="11">
        <v>2</v>
      </c>
      <c r="B12" s="1">
        <v>6</v>
      </c>
      <c r="C12" s="1" t="str">
        <f>VLOOKUP(B6&amp;A12,'[1]Итог протокол 5-8 место'!$B$3:$E$845,4,0)</f>
        <v>Тимошенко Филипп</v>
      </c>
      <c r="D12" s="26">
        <f t="shared" si="0"/>
        <v>10</v>
      </c>
      <c r="E12" s="26">
        <f>VLOOKUP($C12,'[1]Общий рейтинг с Плэй офф'!$E:$AH,MATCH(E$5,'[1]Общий рейтинг с Плэй офф'!$E2:$AH2,0),0)</f>
        <v>5</v>
      </c>
      <c r="F12" s="26">
        <f>VLOOKUP($C12,'[1]Общий рейтинг с Плэй офф'!$E:$AH,MATCH(F$5,'[1]Общий рейтинг с Плэй офф'!$E2:$AH2,0),0)</f>
        <v>1</v>
      </c>
      <c r="G12" s="26">
        <f>VLOOKUP($C12,'[1]Общий рейтинг с Плэй офф'!$E:$AH,MATCH(G$5,'[1]Общий рейтинг с Плэй офф'!$E2:$AH2,0),0)</f>
        <v>2</v>
      </c>
      <c r="H12" s="26">
        <f>VLOOKUP($C12,'[1]Общий рейтинг с Плэй офф'!$E:$AH,MATCH(H$5,'[1]Общий рейтинг с Плэй офф'!$E2:$AH2,0),0)</f>
        <v>2</v>
      </c>
      <c r="I12" s="26">
        <f>VLOOKUP($C12,'[1]Общий рейтинг с Плэй офф'!$E:$AH,MATCH(I$5,'[1]Общий рейтинг с Плэй офф'!$E2:$AH2,0),0)</f>
        <v>0</v>
      </c>
      <c r="J12" s="27">
        <f>VLOOKUP($C12,'[1]Общий рейтинг с Плэй офф'!$E:$AH,MATCH(J$5,'[1]Общий рейтинг с Плэй офф'!$E2:$AH2,0),0)</f>
        <v>25</v>
      </c>
      <c r="K12" s="1" t="s">
        <v>22</v>
      </c>
      <c r="L12" s="28">
        <f>VLOOKUP($C12,'[1]Общий рейтинг с Плэй офф'!$E:$AH,MATCH(L$5,'[1]Общий рейтинг с Плэй офф'!$E2:$AH2,0),0)</f>
        <v>15</v>
      </c>
      <c r="M12" s="29">
        <f t="shared" si="1"/>
        <v>26</v>
      </c>
      <c r="N12" s="23">
        <v>50</v>
      </c>
      <c r="O12" s="24"/>
      <c r="P12" s="25">
        <f t="shared" si="2"/>
        <v>50</v>
      </c>
      <c r="Q12" s="1"/>
    </row>
    <row r="13" spans="1:17" ht="18.95" customHeight="1" x14ac:dyDescent="0.35">
      <c r="A13" s="11">
        <v>3</v>
      </c>
      <c r="B13" s="1">
        <v>7</v>
      </c>
      <c r="C13" s="1" t="str">
        <f>VLOOKUP(B6&amp;A13,'[1]Итог протокол 5-8 место'!$B$3:$E$845,4,0)</f>
        <v>Вялушкин Николай</v>
      </c>
      <c r="D13" s="26">
        <f t="shared" si="0"/>
        <v>10</v>
      </c>
      <c r="E13" s="26">
        <f>VLOOKUP($C13,'[1]Общий рейтинг с Плэй офф'!$E:$AH,MATCH(E$5,'[1]Общий рейтинг с Плэй офф'!$E2:$AH2,0),0)</f>
        <v>5</v>
      </c>
      <c r="F13" s="26">
        <f>VLOOKUP($C13,'[1]Общий рейтинг с Плэй офф'!$E:$AH,MATCH(F$5,'[1]Общий рейтинг с Плэй офф'!$E2:$AH2,0),0)</f>
        <v>1</v>
      </c>
      <c r="G13" s="26">
        <f>VLOOKUP($C13,'[1]Общий рейтинг с Плэй офф'!$E:$AH,MATCH(G$5,'[1]Общий рейтинг с Плэй офф'!$E2:$AH2,0),0)</f>
        <v>2</v>
      </c>
      <c r="H13" s="26">
        <f>VLOOKUP($C13,'[1]Общий рейтинг с Плэй офф'!$E:$AH,MATCH(H$5,'[1]Общий рейтинг с Плэй офф'!$E2:$AH2,0),0)</f>
        <v>2</v>
      </c>
      <c r="I13" s="26">
        <f>VLOOKUP($C13,'[1]Общий рейтинг с Плэй офф'!$E:$AH,MATCH(I$5,'[1]Общий рейтинг с Плэй офф'!$E2:$AH2,0),0)</f>
        <v>0</v>
      </c>
      <c r="J13" s="27">
        <f>VLOOKUP($C13,'[1]Общий рейтинг с Плэй офф'!$E:$AH,MATCH(J$5,'[1]Общий рейтинг с Плэй офф'!$E2:$AH2,0),0)</f>
        <v>20</v>
      </c>
      <c r="K13" s="1" t="s">
        <v>22</v>
      </c>
      <c r="L13" s="28">
        <f>VLOOKUP($C13,'[1]Общий рейтинг с Плэй офф'!$E:$AH,MATCH(L$5,'[1]Общий рейтинг с Плэй офф'!$E2:$AH2,0),0)</f>
        <v>12</v>
      </c>
      <c r="M13" s="29">
        <f t="shared" si="1"/>
        <v>26</v>
      </c>
      <c r="N13" s="23">
        <v>50</v>
      </c>
      <c r="O13" s="24"/>
      <c r="P13" s="25">
        <f t="shared" si="2"/>
        <v>50</v>
      </c>
      <c r="Q13" s="1"/>
    </row>
    <row r="14" spans="1:17" ht="18.95" customHeight="1" x14ac:dyDescent="0.35">
      <c r="A14" s="11">
        <v>4</v>
      </c>
      <c r="B14" s="1">
        <v>8</v>
      </c>
      <c r="C14" s="1" t="str">
        <f>VLOOKUP(B6&amp;A14,'[1]Итог протокол 5-8 место'!$B$3:$E$845,4,0)</f>
        <v>Муминов Рустам</v>
      </c>
      <c r="D14" s="26">
        <f t="shared" si="0"/>
        <v>10</v>
      </c>
      <c r="E14" s="26">
        <f>VLOOKUP($C14,'[1]Общий рейтинг с Плэй офф'!$E:$AH,MATCH(E$5,'[1]Общий рейтинг с Плэй офф'!$E2:$AH2,0),0)</f>
        <v>6</v>
      </c>
      <c r="F14" s="26">
        <f>VLOOKUP($C14,'[1]Общий рейтинг с Плэй офф'!$E:$AH,MATCH(F$5,'[1]Общий рейтинг с Плэй офф'!$E2:$AH2,0),0)</f>
        <v>1</v>
      </c>
      <c r="G14" s="26">
        <f>VLOOKUP($C14,'[1]Общий рейтинг с Плэй офф'!$E:$AH,MATCH(G$5,'[1]Общий рейтинг с Плэй офф'!$E2:$AH2,0),0)</f>
        <v>0</v>
      </c>
      <c r="H14" s="26">
        <f>VLOOKUP($C14,'[1]Общий рейтинг с Плэй офф'!$E:$AH,MATCH(H$5,'[1]Общий рейтинг с Плэй офф'!$E2:$AH2,0),0)</f>
        <v>2</v>
      </c>
      <c r="I14" s="26">
        <f>VLOOKUP($C14,'[1]Общий рейтинг с Плэй офф'!$E:$AH,MATCH(I$5,'[1]Общий рейтинг с Плэй офф'!$E2:$AH2,0),0)</f>
        <v>1</v>
      </c>
      <c r="J14" s="27">
        <f>VLOOKUP($C14,'[1]Общий рейтинг с Плэй офф'!$E:$AH,MATCH(J$5,'[1]Общий рейтинг с Плэй офф'!$E2:$AH2,0),0)</f>
        <v>22</v>
      </c>
      <c r="K14" s="1" t="s">
        <v>22</v>
      </c>
      <c r="L14" s="28">
        <f>VLOOKUP($C14,'[1]Общий рейтинг с Плэй офф'!$E:$AH,MATCH(L$5,'[1]Общий рейтинг с Плэй офф'!$E2:$AH2,0),0)</f>
        <v>19</v>
      </c>
      <c r="M14" s="29">
        <f t="shared" si="1"/>
        <v>26</v>
      </c>
      <c r="N14" s="23">
        <v>50</v>
      </c>
      <c r="O14" s="24"/>
      <c r="P14" s="25">
        <f t="shared" si="2"/>
        <v>50</v>
      </c>
      <c r="Q14" s="1"/>
    </row>
    <row r="15" spans="1:17" ht="18.95" customHeight="1" x14ac:dyDescent="0.35">
      <c r="A15" s="11">
        <v>1</v>
      </c>
      <c r="B15" s="1">
        <v>9</v>
      </c>
      <c r="C15" s="1" t="str">
        <f>'[1]Формирование Рейтинга'!E15</f>
        <v>Лыхин Алексей</v>
      </c>
      <c r="D15" s="26">
        <f>'[1]Формирование Рейтинга'!H15</f>
        <v>9</v>
      </c>
      <c r="E15" s="26">
        <f>'[1]Формирование Рейтинга'!I15</f>
        <v>6</v>
      </c>
      <c r="F15" s="26">
        <f>'[1]Формирование Рейтинга'!J15</f>
        <v>0</v>
      </c>
      <c r="G15" s="26">
        <f>'[1]Формирование Рейтинга'!K15</f>
        <v>2</v>
      </c>
      <c r="H15" s="26">
        <f>'[1]Формирование Рейтинга'!L15</f>
        <v>0</v>
      </c>
      <c r="I15" s="26">
        <f>'[1]Формирование Рейтинга'!M15</f>
        <v>1</v>
      </c>
      <c r="J15" s="27">
        <f>'[1]Формирование Рейтинга'!N15</f>
        <v>33</v>
      </c>
      <c r="K15" s="26" t="str">
        <f>'[1]Формирование Рейтинга'!O15</f>
        <v>-</v>
      </c>
      <c r="L15" s="30">
        <f>'[1]Формирование Рейтинга'!P15</f>
        <v>21</v>
      </c>
      <c r="M15" s="26">
        <f>'[1]Формирование Рейтинга'!Q15</f>
        <v>28</v>
      </c>
      <c r="N15" s="23">
        <f>'[1]Формирование Рейтинга'!R15</f>
        <v>45</v>
      </c>
      <c r="O15" s="24"/>
      <c r="P15" s="25">
        <f t="shared" si="2"/>
        <v>45</v>
      </c>
      <c r="Q15" s="1"/>
    </row>
    <row r="16" spans="1:17" ht="18.95" customHeight="1" x14ac:dyDescent="0.35">
      <c r="A16" s="11">
        <v>2</v>
      </c>
      <c r="B16" s="1">
        <v>10</v>
      </c>
      <c r="C16" s="1" t="str">
        <f>'[1]Формирование Рейтинга'!E16</f>
        <v>Дацюк Николай</v>
      </c>
      <c r="D16" s="26">
        <f>'[1]Формирование Рейтинга'!H16</f>
        <v>9</v>
      </c>
      <c r="E16" s="26">
        <f>'[1]Формирование Рейтинга'!I16</f>
        <v>5</v>
      </c>
      <c r="F16" s="26">
        <f>'[1]Формирование Рейтинга'!J16</f>
        <v>0</v>
      </c>
      <c r="G16" s="26">
        <f>'[1]Формирование Рейтинга'!K16</f>
        <v>2</v>
      </c>
      <c r="H16" s="26">
        <f>'[1]Формирование Рейтинга'!L16</f>
        <v>1</v>
      </c>
      <c r="I16" s="26">
        <f>'[1]Формирование Рейтинга'!M16</f>
        <v>1</v>
      </c>
      <c r="J16" s="27">
        <f>'[1]Формирование Рейтинга'!N16</f>
        <v>29</v>
      </c>
      <c r="K16" s="26" t="str">
        <f>'[1]Формирование Рейтинга'!O16</f>
        <v>-</v>
      </c>
      <c r="L16" s="30">
        <f>'[1]Формирование Рейтинга'!P16</f>
        <v>20</v>
      </c>
      <c r="M16" s="26">
        <f>'[1]Формирование Рейтинга'!Q16</f>
        <v>25</v>
      </c>
      <c r="N16" s="23">
        <f>'[1]Формирование Рейтинга'!R16</f>
        <v>45</v>
      </c>
      <c r="O16" s="24"/>
      <c r="P16" s="25">
        <f t="shared" si="2"/>
        <v>45</v>
      </c>
      <c r="Q16" s="1"/>
    </row>
    <row r="17" spans="1:17" ht="18.95" customHeight="1" x14ac:dyDescent="0.35">
      <c r="A17" s="11">
        <v>3</v>
      </c>
      <c r="B17" s="1">
        <v>11</v>
      </c>
      <c r="C17" s="1" t="str">
        <f>'[1]Формирование Рейтинга'!E17</f>
        <v>Мартиросов Серго</v>
      </c>
      <c r="D17" s="26">
        <f>'[1]Формирование Рейтинга'!H17</f>
        <v>9</v>
      </c>
      <c r="E17" s="26">
        <f>'[1]Формирование Рейтинга'!I17</f>
        <v>6</v>
      </c>
      <c r="F17" s="26">
        <f>'[1]Формирование Рейтинга'!J17</f>
        <v>1</v>
      </c>
      <c r="G17" s="26">
        <f>'[1]Формирование Рейтинга'!K17</f>
        <v>0</v>
      </c>
      <c r="H17" s="26">
        <f>'[1]Формирование Рейтинга'!L17</f>
        <v>1</v>
      </c>
      <c r="I17" s="26">
        <f>'[1]Формирование Рейтинга'!M17</f>
        <v>1</v>
      </c>
      <c r="J17" s="27">
        <f>'[1]Формирование Рейтинга'!N17</f>
        <v>21</v>
      </c>
      <c r="K17" s="26" t="str">
        <f>'[1]Формирование Рейтинга'!O17</f>
        <v>-</v>
      </c>
      <c r="L17" s="30">
        <f>'[1]Формирование Рейтинга'!P17</f>
        <v>12</v>
      </c>
      <c r="M17" s="26">
        <f>'[1]Формирование Рейтинга'!Q17</f>
        <v>25</v>
      </c>
      <c r="N17" s="23">
        <f>'[1]Формирование Рейтинга'!R17</f>
        <v>45</v>
      </c>
      <c r="O17" s="24"/>
      <c r="P17" s="25">
        <f t="shared" si="2"/>
        <v>45</v>
      </c>
      <c r="Q17" s="1"/>
    </row>
    <row r="18" spans="1:17" ht="18.95" customHeight="1" x14ac:dyDescent="0.35">
      <c r="A18" s="11">
        <v>4</v>
      </c>
      <c r="B18" s="1">
        <v>12</v>
      </c>
      <c r="C18" s="1" t="str">
        <f>'[1]Формирование Рейтинга'!E18</f>
        <v>Бурцев Андрей</v>
      </c>
      <c r="D18" s="26">
        <f>'[1]Формирование Рейтинга'!H18</f>
        <v>9</v>
      </c>
      <c r="E18" s="26">
        <f>'[1]Формирование Рейтинга'!I18</f>
        <v>5</v>
      </c>
      <c r="F18" s="26">
        <f>'[1]Формирование Рейтинга'!J18</f>
        <v>2</v>
      </c>
      <c r="G18" s="26">
        <f>'[1]Формирование Рейтинга'!K18</f>
        <v>1</v>
      </c>
      <c r="H18" s="26">
        <f>'[1]Формирование Рейтинга'!L18</f>
        <v>1</v>
      </c>
      <c r="I18" s="26">
        <f>'[1]Формирование Рейтинга'!M18</f>
        <v>0</v>
      </c>
      <c r="J18" s="27">
        <f>'[1]Формирование Рейтинга'!N18</f>
        <v>29</v>
      </c>
      <c r="K18" s="26" t="str">
        <f>'[1]Формирование Рейтинга'!O18</f>
        <v>-</v>
      </c>
      <c r="L18" s="30">
        <f>'[1]Формирование Рейтинга'!P18</f>
        <v>13</v>
      </c>
      <c r="M18" s="26">
        <f>'[1]Формирование Рейтинга'!Q18</f>
        <v>23</v>
      </c>
      <c r="N18" s="23">
        <f>'[1]Формирование Рейтинга'!R18</f>
        <v>45</v>
      </c>
      <c r="O18" s="24"/>
      <c r="P18" s="25">
        <f t="shared" si="2"/>
        <v>45</v>
      </c>
      <c r="Q18" s="1"/>
    </row>
    <row r="19" spans="1:17" ht="18.95" customHeight="1" x14ac:dyDescent="0.35">
      <c r="A19" s="11">
        <v>5</v>
      </c>
      <c r="B19" s="1">
        <v>13</v>
      </c>
      <c r="C19" s="1" t="str">
        <f>'[1]Формирование Рейтинга'!E19</f>
        <v>Полонский Роман</v>
      </c>
      <c r="D19" s="26">
        <f>'[1]Формирование Рейтинга'!H19</f>
        <v>9</v>
      </c>
      <c r="E19" s="26">
        <f>'[1]Формирование Рейтинга'!I19</f>
        <v>5</v>
      </c>
      <c r="F19" s="26">
        <f>'[1]Формирование Рейтинга'!J19</f>
        <v>0</v>
      </c>
      <c r="G19" s="26">
        <f>'[1]Формирование Рейтинга'!K19</f>
        <v>1</v>
      </c>
      <c r="H19" s="26">
        <f>'[1]Формирование Рейтинга'!L19</f>
        <v>1</v>
      </c>
      <c r="I19" s="26">
        <f>'[1]Формирование Рейтинга'!M19</f>
        <v>2</v>
      </c>
      <c r="J19" s="27">
        <f>'[1]Формирование Рейтинга'!N19</f>
        <v>25</v>
      </c>
      <c r="K19" s="26" t="str">
        <f>'[1]Формирование Рейтинга'!O19</f>
        <v>-</v>
      </c>
      <c r="L19" s="30">
        <f>'[1]Формирование Рейтинга'!P19</f>
        <v>16</v>
      </c>
      <c r="M19" s="26">
        <f>'[1]Формирование Рейтинга'!Q19</f>
        <v>23</v>
      </c>
      <c r="N19" s="23">
        <f>'[1]Формирование Рейтинга'!R19</f>
        <v>45</v>
      </c>
      <c r="O19" s="24"/>
      <c r="P19" s="25">
        <f t="shared" si="2"/>
        <v>45</v>
      </c>
      <c r="Q19" s="1"/>
    </row>
    <row r="20" spans="1:17" ht="18.95" customHeight="1" x14ac:dyDescent="0.35">
      <c r="A20" s="11">
        <v>6</v>
      </c>
      <c r="B20" s="1">
        <v>14</v>
      </c>
      <c r="C20" s="1" t="str">
        <f>'[1]Формирование Рейтинга'!E20</f>
        <v>Меус Кира</v>
      </c>
      <c r="D20" s="26">
        <f>'[1]Формирование Рейтинга'!H20</f>
        <v>9</v>
      </c>
      <c r="E20" s="26">
        <f>'[1]Формирование Рейтинга'!I20</f>
        <v>5</v>
      </c>
      <c r="F20" s="26">
        <f>'[1]Формирование Рейтинга'!J20</f>
        <v>1</v>
      </c>
      <c r="G20" s="26">
        <f>'[1]Формирование Рейтинга'!K20</f>
        <v>1</v>
      </c>
      <c r="H20" s="26">
        <f>'[1]Формирование Рейтинга'!L20</f>
        <v>1</v>
      </c>
      <c r="I20" s="26">
        <f>'[1]Формирование Рейтинга'!M20</f>
        <v>1</v>
      </c>
      <c r="J20" s="27">
        <f>'[1]Формирование Рейтинга'!N20</f>
        <v>20</v>
      </c>
      <c r="K20" s="26" t="str">
        <f>'[1]Формирование Рейтинга'!O20</f>
        <v>-</v>
      </c>
      <c r="L20" s="30">
        <f>'[1]Формирование Рейтинга'!P20</f>
        <v>11</v>
      </c>
      <c r="M20" s="26">
        <f>'[1]Формирование Рейтинга'!Q20</f>
        <v>23</v>
      </c>
      <c r="N20" s="23">
        <f>'[1]Формирование Рейтинга'!R20</f>
        <v>45</v>
      </c>
      <c r="O20" s="24"/>
      <c r="P20" s="25">
        <f t="shared" si="2"/>
        <v>45</v>
      </c>
      <c r="Q20" s="1"/>
    </row>
    <row r="21" spans="1:17" ht="18.95" customHeight="1" x14ac:dyDescent="0.35">
      <c r="A21" s="11">
        <v>7</v>
      </c>
      <c r="B21" s="1">
        <v>15</v>
      </c>
      <c r="C21" s="1" t="str">
        <f>'[1]Формирование Рейтинга'!E21</f>
        <v>Чачин Виталий</v>
      </c>
      <c r="D21" s="26">
        <f>'[1]Формирование Рейтинга'!H21</f>
        <v>9</v>
      </c>
      <c r="E21" s="26">
        <f>'[1]Формирование Рейтинга'!I21</f>
        <v>5</v>
      </c>
      <c r="F21" s="26">
        <f>'[1]Формирование Рейтинга'!J21</f>
        <v>2</v>
      </c>
      <c r="G21" s="26">
        <f>'[1]Формирование Рейтинга'!K21</f>
        <v>1</v>
      </c>
      <c r="H21" s="26">
        <f>'[1]Формирование Рейтинга'!L21</f>
        <v>1</v>
      </c>
      <c r="I21" s="26">
        <f>'[1]Формирование Рейтинга'!M21</f>
        <v>0</v>
      </c>
      <c r="J21" s="27">
        <f>'[1]Формирование Рейтинга'!N21</f>
        <v>21</v>
      </c>
      <c r="K21" s="26" t="str">
        <f>'[1]Формирование Рейтинга'!O21</f>
        <v>-</v>
      </c>
      <c r="L21" s="30">
        <f>'[1]Формирование Рейтинга'!P21</f>
        <v>15</v>
      </c>
      <c r="M21" s="26">
        <f>'[1]Формирование Рейтинга'!Q21</f>
        <v>23</v>
      </c>
      <c r="N21" s="23">
        <f>'[1]Формирование Рейтинга'!R21</f>
        <v>45</v>
      </c>
      <c r="O21" s="24"/>
      <c r="P21" s="25">
        <f t="shared" si="2"/>
        <v>45</v>
      </c>
      <c r="Q21" s="1"/>
    </row>
    <row r="22" spans="1:17" ht="18.95" customHeight="1" x14ac:dyDescent="0.35">
      <c r="A22" s="11">
        <v>8</v>
      </c>
      <c r="B22" s="1">
        <v>16</v>
      </c>
      <c r="C22" s="1" t="str">
        <f>'[1]Формирование Рейтинга'!E22</f>
        <v>Лебедев Евгений СПБ</v>
      </c>
      <c r="D22" s="26">
        <f>'[1]Формирование Рейтинга'!H22</f>
        <v>9</v>
      </c>
      <c r="E22" s="26">
        <f>'[1]Формирование Рейтинга'!I22</f>
        <v>4</v>
      </c>
      <c r="F22" s="26">
        <f>'[1]Формирование Рейтинга'!J22</f>
        <v>1</v>
      </c>
      <c r="G22" s="26">
        <f>'[1]Формирование Рейтинга'!K22</f>
        <v>2</v>
      </c>
      <c r="H22" s="26">
        <f>'[1]Формирование Рейтинга'!L22</f>
        <v>2</v>
      </c>
      <c r="I22" s="26">
        <f>'[1]Формирование Рейтинга'!M22</f>
        <v>0</v>
      </c>
      <c r="J22" s="27">
        <f>'[1]Формирование Рейтинга'!N22</f>
        <v>26</v>
      </c>
      <c r="K22" s="26" t="str">
        <f>'[1]Формирование Рейтинга'!O22</f>
        <v>-</v>
      </c>
      <c r="L22" s="30">
        <f>'[1]Формирование Рейтинга'!P22</f>
        <v>11</v>
      </c>
      <c r="M22" s="26">
        <f>'[1]Формирование Рейтинга'!Q22</f>
        <v>22</v>
      </c>
      <c r="N22" s="23">
        <f>'[1]Формирование Рейтинга'!R22</f>
        <v>45</v>
      </c>
      <c r="O22" s="24"/>
      <c r="P22" s="25">
        <f t="shared" si="2"/>
        <v>45</v>
      </c>
      <c r="Q22" s="1"/>
    </row>
    <row r="23" spans="1:17" ht="18.95" customHeight="1" x14ac:dyDescent="0.35">
      <c r="A23" s="11">
        <v>9</v>
      </c>
      <c r="B23" s="1">
        <v>17</v>
      </c>
      <c r="C23" s="1" t="str">
        <f>'[1]Формирование Рейтинга'!E25</f>
        <v>Ушаков Дмитрий</v>
      </c>
      <c r="D23" s="26">
        <f>'[1]Формирование Рейтинга'!H25</f>
        <v>9</v>
      </c>
      <c r="E23" s="26">
        <f>'[1]Формирование Рейтинга'!I25</f>
        <v>5</v>
      </c>
      <c r="F23" s="26">
        <f>'[1]Формирование Рейтинга'!J25</f>
        <v>1</v>
      </c>
      <c r="G23" s="26">
        <f>'[1]Формирование Рейтинга'!K25</f>
        <v>1</v>
      </c>
      <c r="H23" s="26">
        <f>'[1]Формирование Рейтинга'!L25</f>
        <v>1</v>
      </c>
      <c r="I23" s="26">
        <f>'[1]Формирование Рейтинга'!M25</f>
        <v>1</v>
      </c>
      <c r="J23" s="27">
        <f>'[1]Формирование Рейтинга'!N25</f>
        <v>25</v>
      </c>
      <c r="K23" s="26" t="str">
        <f>'[1]Формирование Рейтинга'!O25</f>
        <v>-</v>
      </c>
      <c r="L23" s="30">
        <f>'[1]Формирование Рейтинга'!P25</f>
        <v>20</v>
      </c>
      <c r="M23" s="26">
        <f>'[1]Формирование Рейтинга'!Q25</f>
        <v>23</v>
      </c>
      <c r="N23" s="23">
        <f>'[1]Формирование Рейтинга'!R25</f>
        <v>40</v>
      </c>
      <c r="O23" s="24"/>
      <c r="P23" s="25">
        <f t="shared" si="2"/>
        <v>40</v>
      </c>
      <c r="Q23" s="1"/>
    </row>
    <row r="24" spans="1:17" ht="18.95" customHeight="1" x14ac:dyDescent="0.35">
      <c r="A24" s="11">
        <v>10</v>
      </c>
      <c r="B24" s="1">
        <v>18</v>
      </c>
      <c r="C24" s="1" t="str">
        <f>'[1]Формирование Рейтинга'!E26</f>
        <v>Савин Дмитрий</v>
      </c>
      <c r="D24" s="26">
        <f>'[1]Формирование Рейтинга'!H26</f>
        <v>9</v>
      </c>
      <c r="E24" s="26">
        <f>'[1]Формирование Рейтинга'!I26</f>
        <v>4</v>
      </c>
      <c r="F24" s="26">
        <f>'[1]Формирование Рейтинга'!J26</f>
        <v>0</v>
      </c>
      <c r="G24" s="26">
        <f>'[1]Формирование Рейтинга'!K26</f>
        <v>2</v>
      </c>
      <c r="H24" s="26">
        <f>'[1]Формирование Рейтинга'!L26</f>
        <v>3</v>
      </c>
      <c r="I24" s="26">
        <f>'[1]Формирование Рейтинга'!M26</f>
        <v>0</v>
      </c>
      <c r="J24" s="27">
        <f>'[1]Формирование Рейтинга'!N26</f>
        <v>26</v>
      </c>
      <c r="K24" s="26" t="str">
        <f>'[1]Формирование Рейтинга'!O26</f>
        <v>-</v>
      </c>
      <c r="L24" s="30">
        <f>'[1]Формирование Рейтинга'!P26</f>
        <v>25</v>
      </c>
      <c r="M24" s="26">
        <f>'[1]Формирование Рейтинга'!Q26</f>
        <v>23</v>
      </c>
      <c r="N24" s="23">
        <f>'[1]Формирование Рейтинга'!R26</f>
        <v>40</v>
      </c>
      <c r="O24" s="24"/>
      <c r="P24" s="25">
        <f t="shared" si="2"/>
        <v>40</v>
      </c>
      <c r="Q24" s="1"/>
    </row>
    <row r="25" spans="1:17" ht="18.95" customHeight="1" x14ac:dyDescent="0.35">
      <c r="A25" s="11">
        <v>11</v>
      </c>
      <c r="B25" s="1">
        <v>19</v>
      </c>
      <c r="C25" s="1" t="str">
        <f>'[1]Формирование Рейтинга'!E27</f>
        <v>Ермоленко Владислав</v>
      </c>
      <c r="D25" s="26">
        <f>'[1]Формирование Рейтинга'!H27</f>
        <v>9</v>
      </c>
      <c r="E25" s="26">
        <f>'[1]Формирование Рейтинга'!I27</f>
        <v>4</v>
      </c>
      <c r="F25" s="26">
        <f>'[1]Формирование Рейтинга'!J27</f>
        <v>1</v>
      </c>
      <c r="G25" s="26">
        <f>'[1]Формирование Рейтинга'!K27</f>
        <v>2</v>
      </c>
      <c r="H25" s="26">
        <f>'[1]Формирование Рейтинга'!L27</f>
        <v>1</v>
      </c>
      <c r="I25" s="26">
        <f>'[1]Формирование Рейтинга'!M27</f>
        <v>1</v>
      </c>
      <c r="J25" s="27">
        <f>'[1]Формирование Рейтинга'!N27</f>
        <v>21</v>
      </c>
      <c r="K25" s="26" t="str">
        <f>'[1]Формирование Рейтинга'!O27</f>
        <v>-</v>
      </c>
      <c r="L25" s="30">
        <f>'[1]Формирование Рейтинга'!P27</f>
        <v>13</v>
      </c>
      <c r="M25" s="26">
        <f>'[1]Формирование Рейтинга'!Q27</f>
        <v>21</v>
      </c>
      <c r="N25" s="23">
        <f>'[1]Формирование Рейтинга'!R27</f>
        <v>40</v>
      </c>
      <c r="O25" s="24"/>
      <c r="P25" s="25">
        <f t="shared" si="2"/>
        <v>40</v>
      </c>
      <c r="Q25" s="1"/>
    </row>
    <row r="26" spans="1:17" ht="18.95" customHeight="1" x14ac:dyDescent="0.35">
      <c r="A26" s="11">
        <v>12</v>
      </c>
      <c r="B26" s="1">
        <v>20</v>
      </c>
      <c r="C26" s="1" t="str">
        <f>'[1]Формирование Рейтинга'!E28</f>
        <v>Евдокимов Виталий</v>
      </c>
      <c r="D26" s="26">
        <f>'[1]Формирование Рейтинга'!H28</f>
        <v>9</v>
      </c>
      <c r="E26" s="26">
        <f>'[1]Формирование Рейтинга'!I28</f>
        <v>5</v>
      </c>
      <c r="F26" s="26">
        <f>'[1]Формирование Рейтинга'!J28</f>
        <v>1</v>
      </c>
      <c r="G26" s="26">
        <f>'[1]Формирование Рейтинга'!K28</f>
        <v>0</v>
      </c>
      <c r="H26" s="26">
        <f>'[1]Формирование Рейтинга'!L28</f>
        <v>1</v>
      </c>
      <c r="I26" s="26">
        <f>'[1]Формирование Рейтинга'!M28</f>
        <v>2</v>
      </c>
      <c r="J26" s="27">
        <f>'[1]Формирование Рейтинга'!N28</f>
        <v>26</v>
      </c>
      <c r="K26" s="26" t="str">
        <f>'[1]Формирование Рейтинга'!O28</f>
        <v>-</v>
      </c>
      <c r="L26" s="30">
        <f>'[1]Формирование Рейтинга'!P28</f>
        <v>26</v>
      </c>
      <c r="M26" s="26">
        <f>'[1]Формирование Рейтинга'!Q28</f>
        <v>21</v>
      </c>
      <c r="N26" s="23">
        <f>'[1]Формирование Рейтинга'!R28</f>
        <v>40</v>
      </c>
      <c r="O26" s="24"/>
      <c r="P26" s="25">
        <f t="shared" si="2"/>
        <v>40</v>
      </c>
      <c r="Q26" s="1"/>
    </row>
    <row r="27" spans="1:17" ht="18.95" customHeight="1" x14ac:dyDescent="0.35">
      <c r="A27" s="11">
        <v>13</v>
      </c>
      <c r="B27" s="1">
        <v>21</v>
      </c>
      <c r="C27" s="1" t="str">
        <f>'[1]Формирование Рейтинга'!E29</f>
        <v>Казарян Анна</v>
      </c>
      <c r="D27" s="26">
        <f>'[1]Формирование Рейтинга'!H29</f>
        <v>9</v>
      </c>
      <c r="E27" s="26">
        <f>'[1]Формирование Рейтинга'!I29</f>
        <v>3</v>
      </c>
      <c r="F27" s="26">
        <f>'[1]Формирование Рейтинга'!J29</f>
        <v>0</v>
      </c>
      <c r="G27" s="26">
        <f>'[1]Формирование Рейтинга'!K29</f>
        <v>3</v>
      </c>
      <c r="H27" s="26">
        <f>'[1]Формирование Рейтинга'!L29</f>
        <v>3</v>
      </c>
      <c r="I27" s="26">
        <f>'[1]Формирование Рейтинга'!M29</f>
        <v>0</v>
      </c>
      <c r="J27" s="27">
        <f>'[1]Формирование Рейтинга'!N29</f>
        <v>20</v>
      </c>
      <c r="K27" s="26" t="str">
        <f>'[1]Формирование Рейтинга'!O29</f>
        <v>-</v>
      </c>
      <c r="L27" s="30">
        <f>'[1]Формирование Рейтинга'!P29</f>
        <v>21</v>
      </c>
      <c r="M27" s="26">
        <f>'[1]Формирование Рейтинга'!Q29</f>
        <v>21</v>
      </c>
      <c r="N27" s="23">
        <f>'[1]Формирование Рейтинга'!R29</f>
        <v>40</v>
      </c>
      <c r="O27" s="24"/>
      <c r="P27" s="25">
        <f t="shared" si="2"/>
        <v>40</v>
      </c>
      <c r="Q27" s="1"/>
    </row>
    <row r="28" spans="1:17" ht="18.95" customHeight="1" x14ac:dyDescent="0.35">
      <c r="A28" s="11">
        <v>14</v>
      </c>
      <c r="B28" s="1">
        <v>22</v>
      </c>
      <c r="C28" s="1" t="str">
        <f>'[1]Формирование Рейтинга'!E30</f>
        <v>Юновидов Александр</v>
      </c>
      <c r="D28" s="26">
        <f>'[1]Формирование Рейтинга'!H30</f>
        <v>9</v>
      </c>
      <c r="E28" s="26">
        <f>'[1]Формирование Рейтинга'!I30</f>
        <v>4</v>
      </c>
      <c r="F28" s="26">
        <f>'[1]Формирование Рейтинга'!J30</f>
        <v>2</v>
      </c>
      <c r="G28" s="26">
        <f>'[1]Формирование Рейтинга'!K30</f>
        <v>1</v>
      </c>
      <c r="H28" s="26">
        <f>'[1]Формирование Рейтинга'!L30</f>
        <v>2</v>
      </c>
      <c r="I28" s="26">
        <f>'[1]Формирование Рейтинга'!M30</f>
        <v>0</v>
      </c>
      <c r="J28" s="27">
        <f>'[1]Формирование Рейтинга'!N30</f>
        <v>18</v>
      </c>
      <c r="K28" s="26" t="str">
        <f>'[1]Формирование Рейтинга'!O30</f>
        <v>-</v>
      </c>
      <c r="L28" s="30">
        <f>'[1]Формирование Рейтинга'!P30</f>
        <v>10</v>
      </c>
      <c r="M28" s="26">
        <f>'[1]Формирование Рейтинга'!Q30</f>
        <v>20</v>
      </c>
      <c r="N28" s="23">
        <f>'[1]Формирование Рейтинга'!R30</f>
        <v>40</v>
      </c>
      <c r="O28" s="24"/>
      <c r="P28" s="25">
        <f t="shared" si="2"/>
        <v>40</v>
      </c>
      <c r="Q28" s="1"/>
    </row>
    <row r="29" spans="1:17" ht="18.95" customHeight="1" x14ac:dyDescent="0.35">
      <c r="A29" s="11">
        <v>15</v>
      </c>
      <c r="B29" s="1">
        <v>23</v>
      </c>
      <c r="C29" s="1" t="str">
        <f>'[1]Формирование Рейтинга'!E31</f>
        <v>Рогозин Виктор</v>
      </c>
      <c r="D29" s="26">
        <f>'[1]Формирование Рейтинга'!H31</f>
        <v>9</v>
      </c>
      <c r="E29" s="26">
        <f>'[1]Формирование Рейтинга'!I31</f>
        <v>4</v>
      </c>
      <c r="F29" s="26">
        <f>'[1]Формирование Рейтинга'!J31</f>
        <v>2</v>
      </c>
      <c r="G29" s="26">
        <f>'[1]Формирование Рейтинга'!K31</f>
        <v>2</v>
      </c>
      <c r="H29" s="26">
        <f>'[1]Формирование Рейтинга'!L31</f>
        <v>0</v>
      </c>
      <c r="I29" s="26">
        <f>'[1]Формирование Рейтинга'!M31</f>
        <v>1</v>
      </c>
      <c r="J29" s="27">
        <f>'[1]Формирование Рейтинга'!N31</f>
        <v>18</v>
      </c>
      <c r="K29" s="26" t="str">
        <f>'[1]Формирование Рейтинга'!O31</f>
        <v>-</v>
      </c>
      <c r="L29" s="30">
        <f>'[1]Формирование Рейтинга'!P31</f>
        <v>12</v>
      </c>
      <c r="M29" s="26">
        <f>'[1]Формирование Рейтинга'!Q31</f>
        <v>20</v>
      </c>
      <c r="N29" s="23">
        <f>'[1]Формирование Рейтинга'!R31</f>
        <v>40</v>
      </c>
      <c r="O29" s="24"/>
      <c r="P29" s="25">
        <f t="shared" si="2"/>
        <v>40</v>
      </c>
      <c r="Q29" s="1"/>
    </row>
    <row r="30" spans="1:17" ht="18.95" customHeight="1" x14ac:dyDescent="0.35">
      <c r="A30" s="11">
        <v>16</v>
      </c>
      <c r="B30" s="1">
        <v>24</v>
      </c>
      <c r="C30" s="1" t="str">
        <f>'[1]Формирование Рейтинга'!E32</f>
        <v>Померанцев Евгений</v>
      </c>
      <c r="D30" s="26">
        <f>'[1]Формирование Рейтинга'!H32</f>
        <v>9</v>
      </c>
      <c r="E30" s="26">
        <f>'[1]Формирование Рейтинга'!I32</f>
        <v>5</v>
      </c>
      <c r="F30" s="26">
        <f>'[1]Формирование Рейтинга'!J32</f>
        <v>3</v>
      </c>
      <c r="G30" s="26">
        <f>'[1]Формирование Рейтинга'!K32</f>
        <v>0</v>
      </c>
      <c r="H30" s="26">
        <f>'[1]Формирование Рейтинга'!L32</f>
        <v>0</v>
      </c>
      <c r="I30" s="26">
        <f>'[1]Формирование Рейтинга'!M32</f>
        <v>1</v>
      </c>
      <c r="J30" s="27">
        <f>'[1]Формирование Рейтинга'!N32</f>
        <v>17</v>
      </c>
      <c r="K30" s="26" t="str">
        <f>'[1]Формирование Рейтинга'!O32</f>
        <v>-</v>
      </c>
      <c r="L30" s="30">
        <f>'[1]Формирование Рейтинга'!P32</f>
        <v>12</v>
      </c>
      <c r="M30" s="26">
        <f>'[1]Формирование Рейтинга'!Q32</f>
        <v>20</v>
      </c>
      <c r="N30" s="23">
        <f>'[1]Формирование Рейтинга'!R32</f>
        <v>40</v>
      </c>
      <c r="O30" s="24"/>
      <c r="P30" s="25">
        <f t="shared" si="2"/>
        <v>40</v>
      </c>
      <c r="Q30" s="1"/>
    </row>
    <row r="31" spans="1:17" ht="18.95" customHeight="1" x14ac:dyDescent="0.35">
      <c r="A31" s="11">
        <v>17</v>
      </c>
      <c r="B31" s="1">
        <v>25</v>
      </c>
      <c r="C31" s="1" t="str">
        <f>'[1]Формирование Рейтинга'!E35</f>
        <v>Патарин Дмитрий</v>
      </c>
      <c r="D31" s="26">
        <f>'[1]Формирование Рейтинга'!H35</f>
        <v>9</v>
      </c>
      <c r="E31" s="26">
        <f>'[1]Формирование Рейтинга'!I35</f>
        <v>5</v>
      </c>
      <c r="F31" s="26">
        <f>'[1]Формирование Рейтинга'!J35</f>
        <v>2</v>
      </c>
      <c r="G31" s="26">
        <f>'[1]Формирование Рейтинга'!K35</f>
        <v>0</v>
      </c>
      <c r="H31" s="26">
        <f>'[1]Формирование Рейтинга'!L35</f>
        <v>2</v>
      </c>
      <c r="I31" s="26">
        <f>'[1]Формирование Рейтинга'!M35</f>
        <v>0</v>
      </c>
      <c r="J31" s="27">
        <f>'[1]Формирование Рейтинга'!N35</f>
        <v>18</v>
      </c>
      <c r="K31" s="26" t="str">
        <f>'[1]Формирование Рейтинга'!O35</f>
        <v>-</v>
      </c>
      <c r="L31" s="30">
        <f>'[1]Формирование Рейтинга'!P35</f>
        <v>9</v>
      </c>
      <c r="M31" s="26">
        <f>'[1]Формирование Рейтинга'!Q35</f>
        <v>22</v>
      </c>
      <c r="N31" s="23">
        <f>'[1]Формирование Рейтинга'!R35</f>
        <v>35</v>
      </c>
      <c r="O31" s="24"/>
      <c r="P31" s="25">
        <f t="shared" si="2"/>
        <v>35</v>
      </c>
      <c r="Q31" s="1"/>
    </row>
    <row r="32" spans="1:17" ht="18.95" customHeight="1" x14ac:dyDescent="0.35">
      <c r="A32" s="11">
        <v>18</v>
      </c>
      <c r="B32" s="1">
        <v>26</v>
      </c>
      <c r="C32" s="1" t="str">
        <f>'[1]Формирование Рейтинга'!E36</f>
        <v>Шаршин Максим</v>
      </c>
      <c r="D32" s="26">
        <f>'[1]Формирование Рейтинга'!H36</f>
        <v>9</v>
      </c>
      <c r="E32" s="26">
        <f>'[1]Формирование Рейтинга'!I36</f>
        <v>4</v>
      </c>
      <c r="F32" s="26">
        <f>'[1]Формирование Рейтинга'!J36</f>
        <v>0</v>
      </c>
      <c r="G32" s="26">
        <f>'[1]Формирование Рейтинга'!K36</f>
        <v>2</v>
      </c>
      <c r="H32" s="26">
        <f>'[1]Формирование Рейтинга'!L36</f>
        <v>0</v>
      </c>
      <c r="I32" s="26">
        <f>'[1]Формирование Рейтинга'!M36</f>
        <v>3</v>
      </c>
      <c r="J32" s="27">
        <f>'[1]Формирование Рейтинга'!N36</f>
        <v>23</v>
      </c>
      <c r="K32" s="26" t="str">
        <f>'[1]Формирование Рейтинга'!O36</f>
        <v>-</v>
      </c>
      <c r="L32" s="30">
        <f>'[1]Формирование Рейтинга'!P36</f>
        <v>19</v>
      </c>
      <c r="M32" s="26">
        <f>'[1]Формирование Рейтинга'!Q36</f>
        <v>20</v>
      </c>
      <c r="N32" s="23">
        <f>'[1]Формирование Рейтинга'!R36</f>
        <v>35</v>
      </c>
      <c r="O32" s="24"/>
      <c r="P32" s="25">
        <f t="shared" si="2"/>
        <v>35</v>
      </c>
      <c r="Q32" s="1"/>
    </row>
    <row r="33" spans="1:17" ht="18.95" customHeight="1" x14ac:dyDescent="0.35">
      <c r="A33" s="11">
        <v>19</v>
      </c>
      <c r="B33" s="1">
        <v>27</v>
      </c>
      <c r="C33" s="1" t="str">
        <f>'[1]Формирование Рейтинга'!E37</f>
        <v>Шериев Альберт</v>
      </c>
      <c r="D33" s="26">
        <f>'[1]Формирование Рейтинга'!H37</f>
        <v>9</v>
      </c>
      <c r="E33" s="26">
        <f>'[1]Формирование Рейтинга'!I37</f>
        <v>4</v>
      </c>
      <c r="F33" s="26">
        <f>'[1]Формирование Рейтинга'!J37</f>
        <v>1</v>
      </c>
      <c r="G33" s="26">
        <f>'[1]Формирование Рейтинга'!K37</f>
        <v>0</v>
      </c>
      <c r="H33" s="26">
        <f>'[1]Формирование Рейтинга'!L37</f>
        <v>4</v>
      </c>
      <c r="I33" s="26">
        <f>'[1]Формирование Рейтинга'!M37</f>
        <v>0</v>
      </c>
      <c r="J33" s="27">
        <f>'[1]Формирование Рейтинга'!N37</f>
        <v>21</v>
      </c>
      <c r="K33" s="26" t="str">
        <f>'[1]Формирование Рейтинга'!O37</f>
        <v>-</v>
      </c>
      <c r="L33" s="30">
        <f>'[1]Формирование Рейтинга'!P37</f>
        <v>21</v>
      </c>
      <c r="M33" s="26">
        <f>'[1]Формирование Рейтинга'!Q37</f>
        <v>20</v>
      </c>
      <c r="N33" s="23">
        <f>'[1]Формирование Рейтинга'!R37</f>
        <v>35</v>
      </c>
      <c r="O33" s="24"/>
      <c r="P33" s="25">
        <f t="shared" si="2"/>
        <v>35</v>
      </c>
      <c r="Q33" s="1"/>
    </row>
    <row r="34" spans="1:17" ht="18.95" customHeight="1" x14ac:dyDescent="0.35">
      <c r="A34" s="11">
        <v>20</v>
      </c>
      <c r="B34" s="1">
        <v>28</v>
      </c>
      <c r="C34" s="1" t="str">
        <f>'[1]Формирование Рейтинга'!E38</f>
        <v>Вихров Денис</v>
      </c>
      <c r="D34" s="26">
        <f>'[1]Формирование Рейтинга'!H38</f>
        <v>9</v>
      </c>
      <c r="E34" s="26">
        <f>'[1]Формирование Рейтинга'!I38</f>
        <v>4</v>
      </c>
      <c r="F34" s="26">
        <f>'[1]Формирование Рейтинга'!J38</f>
        <v>1</v>
      </c>
      <c r="G34" s="26">
        <f>'[1]Формирование Рейтинга'!K38</f>
        <v>1</v>
      </c>
      <c r="H34" s="26">
        <f>'[1]Формирование Рейтинга'!L38</f>
        <v>1</v>
      </c>
      <c r="I34" s="26">
        <f>'[1]Формирование Рейтинга'!M38</f>
        <v>2</v>
      </c>
      <c r="J34" s="27">
        <f>'[1]Формирование Рейтинга'!N38</f>
        <v>21</v>
      </c>
      <c r="K34" s="26" t="str">
        <f>'[1]Формирование Рейтинга'!O38</f>
        <v>-</v>
      </c>
      <c r="L34" s="30">
        <f>'[1]Формирование Рейтинга'!P38</f>
        <v>15</v>
      </c>
      <c r="M34" s="26">
        <f>'[1]Формирование Рейтинга'!Q38</f>
        <v>19</v>
      </c>
      <c r="N34" s="23">
        <f>'[1]Формирование Рейтинга'!R38</f>
        <v>35</v>
      </c>
      <c r="O34" s="24"/>
      <c r="P34" s="25">
        <f t="shared" si="2"/>
        <v>35</v>
      </c>
      <c r="Q34" s="1"/>
    </row>
    <row r="35" spans="1:17" ht="14.45" x14ac:dyDescent="0.35">
      <c r="A35" s="11">
        <v>21</v>
      </c>
      <c r="B35" s="1">
        <v>29</v>
      </c>
      <c r="C35" s="1" t="str">
        <f>'[1]Формирование Рейтинга'!E39</f>
        <v>Шеповалов Аким</v>
      </c>
      <c r="D35" s="26">
        <f>'[1]Формирование Рейтинга'!H39</f>
        <v>9</v>
      </c>
      <c r="E35" s="26">
        <f>'[1]Формирование Рейтинга'!I39</f>
        <v>3</v>
      </c>
      <c r="F35" s="26">
        <f>'[1]Формирование Рейтинга'!J39</f>
        <v>0</v>
      </c>
      <c r="G35" s="26">
        <f>'[1]Формирование Рейтинга'!K39</f>
        <v>3</v>
      </c>
      <c r="H35" s="26">
        <f>'[1]Формирование Рейтинга'!L39</f>
        <v>1</v>
      </c>
      <c r="I35" s="26">
        <f>'[1]Формирование Рейтинга'!M39</f>
        <v>2</v>
      </c>
      <c r="J35" s="27">
        <f>'[1]Формирование Рейтинга'!N39</f>
        <v>22</v>
      </c>
      <c r="K35" s="26" t="str">
        <f>'[1]Формирование Рейтинга'!O39</f>
        <v>-</v>
      </c>
      <c r="L35" s="30">
        <f>'[1]Формирование Рейтинга'!P39</f>
        <v>18</v>
      </c>
      <c r="M35" s="26">
        <f>'[1]Формирование Рейтинга'!Q39</f>
        <v>19</v>
      </c>
      <c r="N35" s="23">
        <f>'[1]Формирование Рейтинга'!R39</f>
        <v>35</v>
      </c>
      <c r="O35" s="24"/>
      <c r="P35" s="25">
        <f t="shared" si="2"/>
        <v>35</v>
      </c>
      <c r="Q35" s="1"/>
    </row>
    <row r="36" spans="1:17" ht="14.45" x14ac:dyDescent="0.35">
      <c r="A36" s="11">
        <v>22</v>
      </c>
      <c r="B36" s="1">
        <v>30</v>
      </c>
      <c r="C36" s="1" t="str">
        <f>'[1]Формирование Рейтинга'!E40</f>
        <v>Лучкин Александр</v>
      </c>
      <c r="D36" s="26">
        <f>'[1]Формирование Рейтинга'!H40</f>
        <v>9</v>
      </c>
      <c r="E36" s="26">
        <f>'[1]Формирование Рейтинга'!I40</f>
        <v>3</v>
      </c>
      <c r="F36" s="26">
        <f>'[1]Формирование Рейтинга'!J40</f>
        <v>1</v>
      </c>
      <c r="G36" s="26">
        <f>'[1]Формирование Рейтинга'!K40</f>
        <v>2</v>
      </c>
      <c r="H36" s="26">
        <f>'[1]Формирование Рейтинга'!L40</f>
        <v>2</v>
      </c>
      <c r="I36" s="26">
        <f>'[1]Формирование Рейтинга'!M40</f>
        <v>1</v>
      </c>
      <c r="J36" s="27">
        <f>'[1]Формирование Рейтинга'!N40</f>
        <v>16</v>
      </c>
      <c r="K36" s="26" t="str">
        <f>'[1]Формирование Рейтинга'!O40</f>
        <v>-</v>
      </c>
      <c r="L36" s="30">
        <f>'[1]Формирование Рейтинга'!P40</f>
        <v>15</v>
      </c>
      <c r="M36" s="26">
        <f>'[1]Формирование Рейтинга'!Q40</f>
        <v>18</v>
      </c>
      <c r="N36" s="23">
        <f>'[1]Формирование Рейтинга'!R40</f>
        <v>35</v>
      </c>
      <c r="O36" s="24"/>
      <c r="P36" s="25">
        <f t="shared" si="2"/>
        <v>35</v>
      </c>
      <c r="Q36" s="1"/>
    </row>
    <row r="37" spans="1:17" ht="14.45" x14ac:dyDescent="0.35">
      <c r="A37" s="11">
        <v>23</v>
      </c>
      <c r="B37" s="1">
        <v>31</v>
      </c>
      <c r="C37" s="1" t="str">
        <f>'[1]Формирование Рейтинга'!E41</f>
        <v>Кыдырмаев Бакытбек</v>
      </c>
      <c r="D37" s="26">
        <f>'[1]Формирование Рейтинга'!H41</f>
        <v>9</v>
      </c>
      <c r="E37" s="26">
        <f>'[1]Формирование Рейтинга'!I41</f>
        <v>4</v>
      </c>
      <c r="F37" s="26">
        <f>'[1]Формирование Рейтинга'!J41</f>
        <v>2</v>
      </c>
      <c r="G37" s="26">
        <f>'[1]Формирование Рейтинга'!K41</f>
        <v>0</v>
      </c>
      <c r="H37" s="26">
        <f>'[1]Формирование Рейтинга'!L41</f>
        <v>1</v>
      </c>
      <c r="I37" s="26">
        <f>'[1]Формирование Рейтинга'!M41</f>
        <v>2</v>
      </c>
      <c r="J37" s="27">
        <f>'[1]Формирование Рейтинга'!N41</f>
        <v>19</v>
      </c>
      <c r="K37" s="26" t="str">
        <f>'[1]Формирование Рейтинга'!O41</f>
        <v>-</v>
      </c>
      <c r="L37" s="30">
        <f>'[1]Формирование Рейтинга'!P41</f>
        <v>17</v>
      </c>
      <c r="M37" s="26">
        <f>'[1]Формирование Рейтинга'!Q41</f>
        <v>17</v>
      </c>
      <c r="N37" s="23">
        <f>'[1]Формирование Рейтинга'!R41</f>
        <v>35</v>
      </c>
      <c r="O37" s="24"/>
      <c r="P37" s="25">
        <f t="shared" si="2"/>
        <v>35</v>
      </c>
      <c r="Q37" s="1"/>
    </row>
    <row r="38" spans="1:17" ht="14.45" x14ac:dyDescent="0.35">
      <c r="A38" s="11">
        <v>24</v>
      </c>
      <c r="B38" s="1">
        <v>32</v>
      </c>
      <c r="C38" s="1" t="str">
        <f>'[1]Формирование Рейтинга'!E42</f>
        <v>Одинцов Игорь</v>
      </c>
      <c r="D38" s="26">
        <f>'[1]Формирование Рейтинга'!H42</f>
        <v>9</v>
      </c>
      <c r="E38" s="26">
        <f>'[1]Формирование Рейтинга'!I42</f>
        <v>4</v>
      </c>
      <c r="F38" s="26">
        <f>'[1]Формирование Рейтинга'!J42</f>
        <v>1</v>
      </c>
      <c r="G38" s="26">
        <f>'[1]Формирование Рейтинга'!K42</f>
        <v>0</v>
      </c>
      <c r="H38" s="26">
        <f>'[1]Формирование Рейтинга'!L42</f>
        <v>1</v>
      </c>
      <c r="I38" s="26">
        <f>'[1]Формирование Рейтинга'!M42</f>
        <v>3</v>
      </c>
      <c r="J38" s="27">
        <f>'[1]Формирование Рейтинга'!N42</f>
        <v>13</v>
      </c>
      <c r="K38" s="26" t="str">
        <f>'[1]Формирование Рейтинга'!O42</f>
        <v>-</v>
      </c>
      <c r="L38" s="30">
        <f>'[1]Формирование Рейтинга'!P42</f>
        <v>15</v>
      </c>
      <c r="M38" s="26">
        <f>'[1]Формирование Рейтинга'!Q42</f>
        <v>17</v>
      </c>
      <c r="N38" s="23">
        <f>'[1]Формирование Рейтинга'!R42</f>
        <v>35</v>
      </c>
      <c r="O38" s="24"/>
      <c r="P38" s="25">
        <f t="shared" si="2"/>
        <v>35</v>
      </c>
      <c r="Q38" s="1"/>
    </row>
    <row r="39" spans="1:17" ht="14.45" x14ac:dyDescent="0.35">
      <c r="A39" s="11">
        <v>25</v>
      </c>
      <c r="B39" s="1">
        <v>33</v>
      </c>
      <c r="C39" s="1" t="str">
        <f>'[1]Формирование Рейтинга'!E46</f>
        <v>Самойлов Кирилл</v>
      </c>
      <c r="D39" s="26">
        <f>'[1]Формирование Рейтинга'!H46</f>
        <v>9</v>
      </c>
      <c r="E39" s="26">
        <f>'[1]Формирование Рейтинга'!I46</f>
        <v>3</v>
      </c>
      <c r="F39" s="26">
        <f>'[1]Формирование Рейтинга'!J46</f>
        <v>0</v>
      </c>
      <c r="G39" s="26">
        <f>'[1]Формирование Рейтинга'!K46</f>
        <v>3</v>
      </c>
      <c r="H39" s="26">
        <f>'[1]Формирование Рейтинга'!L46</f>
        <v>2</v>
      </c>
      <c r="I39" s="26">
        <f>'[1]Формирование Рейтинга'!M46</f>
        <v>1</v>
      </c>
      <c r="J39" s="27">
        <f>'[1]Формирование Рейтинга'!N46</f>
        <v>15</v>
      </c>
      <c r="K39" s="26" t="str">
        <f>'[1]Формирование Рейтинга'!O46</f>
        <v>-</v>
      </c>
      <c r="L39" s="30">
        <f>'[1]Формирование Рейтинга'!P46</f>
        <v>18</v>
      </c>
      <c r="M39" s="26">
        <f>'[1]Формирование Рейтинга'!Q46</f>
        <v>20</v>
      </c>
      <c r="N39" s="23">
        <f>'[1]Формирование Рейтинга'!R46</f>
        <v>30</v>
      </c>
      <c r="O39" s="24"/>
      <c r="P39" s="25">
        <f t="shared" si="2"/>
        <v>30</v>
      </c>
      <c r="Q39" s="1"/>
    </row>
    <row r="40" spans="1:17" ht="14.45" x14ac:dyDescent="0.35">
      <c r="A40" s="11">
        <v>26</v>
      </c>
      <c r="B40" s="1">
        <v>34</v>
      </c>
      <c r="C40" s="1" t="str">
        <f>'[1]Формирование Рейтинга'!E47</f>
        <v>Богданов Борис</v>
      </c>
      <c r="D40" s="26">
        <f>'[1]Формирование Рейтинга'!H47</f>
        <v>9</v>
      </c>
      <c r="E40" s="26">
        <f>'[1]Формирование Рейтинга'!I47</f>
        <v>4</v>
      </c>
      <c r="F40" s="26">
        <f>'[1]Формирование Рейтинга'!J47</f>
        <v>1</v>
      </c>
      <c r="G40" s="26">
        <f>'[1]Формирование Рейтинга'!K47</f>
        <v>1</v>
      </c>
      <c r="H40" s="26">
        <f>'[1]Формирование Рейтинга'!L47</f>
        <v>2</v>
      </c>
      <c r="I40" s="26">
        <f>'[1]Формирование Рейтинга'!M47</f>
        <v>1</v>
      </c>
      <c r="J40" s="27">
        <f>'[1]Формирование Рейтинга'!N47</f>
        <v>19</v>
      </c>
      <c r="K40" s="26" t="str">
        <f>'[1]Формирование Рейтинга'!O47</f>
        <v>-</v>
      </c>
      <c r="L40" s="30">
        <f>'[1]Формирование Рейтинга'!P47</f>
        <v>23</v>
      </c>
      <c r="M40" s="26">
        <f>'[1]Формирование Рейтинга'!Q47</f>
        <v>20</v>
      </c>
      <c r="N40" s="23">
        <f>'[1]Формирование Рейтинга'!R47</f>
        <v>30</v>
      </c>
      <c r="O40" s="24"/>
      <c r="P40" s="25">
        <f t="shared" si="2"/>
        <v>30</v>
      </c>
      <c r="Q40" s="1"/>
    </row>
    <row r="41" spans="1:17" ht="14.45" x14ac:dyDescent="0.35">
      <c r="A41" s="11">
        <v>27</v>
      </c>
      <c r="B41" s="1">
        <v>35</v>
      </c>
      <c r="C41" s="1" t="str">
        <f>'[1]Формирование Рейтинга'!E48</f>
        <v>Гуламов Абдурашид</v>
      </c>
      <c r="D41" s="26">
        <f>'[1]Формирование Рейтинга'!H48</f>
        <v>9</v>
      </c>
      <c r="E41" s="26">
        <f>'[1]Формирование Рейтинга'!I48</f>
        <v>4</v>
      </c>
      <c r="F41" s="26">
        <f>'[1]Формирование Рейтинга'!J48</f>
        <v>2</v>
      </c>
      <c r="G41" s="26">
        <f>'[1]Формирование Рейтинга'!K48</f>
        <v>0</v>
      </c>
      <c r="H41" s="26">
        <f>'[1]Формирование Рейтинга'!L48</f>
        <v>3</v>
      </c>
      <c r="I41" s="26">
        <f>'[1]Формирование Рейтинга'!M48</f>
        <v>0</v>
      </c>
      <c r="J41" s="27">
        <f>'[1]Формирование Рейтинга'!N48</f>
        <v>20</v>
      </c>
      <c r="K41" s="26" t="str">
        <f>'[1]Формирование Рейтинга'!O48</f>
        <v>-</v>
      </c>
      <c r="L41" s="30">
        <f>'[1]Формирование Рейтинга'!P48</f>
        <v>18</v>
      </c>
      <c r="M41" s="26">
        <f>'[1]Формирование Рейтинга'!Q48</f>
        <v>19</v>
      </c>
      <c r="N41" s="23">
        <f>'[1]Формирование Рейтинга'!R48</f>
        <v>30</v>
      </c>
      <c r="O41" s="24"/>
      <c r="P41" s="25">
        <f t="shared" si="2"/>
        <v>30</v>
      </c>
      <c r="Q41" s="1"/>
    </row>
    <row r="42" spans="1:17" x14ac:dyDescent="0.25">
      <c r="A42" s="11">
        <v>28</v>
      </c>
      <c r="B42" s="1">
        <v>36</v>
      </c>
      <c r="C42" s="1" t="str">
        <f>'[1]Формирование Рейтинга'!E49</f>
        <v>Левченко Евгений</v>
      </c>
      <c r="D42" s="26">
        <f>'[1]Формирование Рейтинга'!H49</f>
        <v>9</v>
      </c>
      <c r="E42" s="26">
        <f>'[1]Формирование Рейтинга'!I49</f>
        <v>4</v>
      </c>
      <c r="F42" s="26">
        <f>'[1]Формирование Рейтинга'!J49</f>
        <v>2</v>
      </c>
      <c r="G42" s="26">
        <f>'[1]Формирование Рейтинга'!K49</f>
        <v>1</v>
      </c>
      <c r="H42" s="26">
        <f>'[1]Формирование Рейтинга'!L49</f>
        <v>0</v>
      </c>
      <c r="I42" s="26">
        <f>'[1]Формирование Рейтинга'!M49</f>
        <v>2</v>
      </c>
      <c r="J42" s="27">
        <f>'[1]Формирование Рейтинга'!N49</f>
        <v>15</v>
      </c>
      <c r="K42" s="26" t="str">
        <f>'[1]Формирование Рейтинга'!O49</f>
        <v>-</v>
      </c>
      <c r="L42" s="30">
        <f>'[1]Формирование Рейтинга'!P49</f>
        <v>13</v>
      </c>
      <c r="M42" s="26">
        <f>'[1]Формирование Рейтинга'!Q49</f>
        <v>18</v>
      </c>
      <c r="N42" s="23">
        <f>'[1]Формирование Рейтинга'!R49</f>
        <v>30</v>
      </c>
      <c r="O42" s="24"/>
      <c r="P42" s="25">
        <f t="shared" si="2"/>
        <v>30</v>
      </c>
      <c r="Q42" s="1"/>
    </row>
    <row r="43" spans="1:17" x14ac:dyDescent="0.25">
      <c r="A43" s="11">
        <v>29</v>
      </c>
      <c r="B43" s="1">
        <v>37</v>
      </c>
      <c r="C43" s="1" t="str">
        <f>'[1]Формирование Рейтинга'!E50</f>
        <v>Давыдов Дмитрий</v>
      </c>
      <c r="D43" s="26">
        <f>'[1]Формирование Рейтинга'!H50</f>
        <v>9</v>
      </c>
      <c r="E43" s="26">
        <f>'[1]Формирование Рейтинга'!I50</f>
        <v>4</v>
      </c>
      <c r="F43" s="26">
        <f>'[1]Формирование Рейтинга'!J50</f>
        <v>2</v>
      </c>
      <c r="G43" s="26">
        <f>'[1]Формирование Рейтинга'!K50</f>
        <v>0</v>
      </c>
      <c r="H43" s="26">
        <f>'[1]Формирование Рейтинга'!L50</f>
        <v>2</v>
      </c>
      <c r="I43" s="26">
        <f>'[1]Формирование Рейтинга'!M50</f>
        <v>1</v>
      </c>
      <c r="J43" s="27">
        <f>'[1]Формирование Рейтинга'!N50</f>
        <v>29</v>
      </c>
      <c r="K43" s="26" t="str">
        <f>'[1]Формирование Рейтинга'!O50</f>
        <v>-</v>
      </c>
      <c r="L43" s="30">
        <f>'[1]Формирование Рейтинга'!P50</f>
        <v>28</v>
      </c>
      <c r="M43" s="26">
        <f>'[1]Формирование Рейтинга'!Q50</f>
        <v>18</v>
      </c>
      <c r="N43" s="23">
        <f>'[1]Формирование Рейтинга'!R50</f>
        <v>30</v>
      </c>
      <c r="O43" s="24"/>
      <c r="P43" s="25">
        <f t="shared" si="2"/>
        <v>30</v>
      </c>
      <c r="Q43" s="1"/>
    </row>
    <row r="44" spans="1:17" x14ac:dyDescent="0.25">
      <c r="A44" s="11">
        <v>30</v>
      </c>
      <c r="B44" s="1">
        <v>38</v>
      </c>
      <c r="C44" s="1" t="str">
        <f>'[1]Формирование Рейтинга'!E51</f>
        <v>Мангилёв Михаил</v>
      </c>
      <c r="D44" s="26">
        <f>'[1]Формирование Рейтинга'!H51</f>
        <v>9</v>
      </c>
      <c r="E44" s="26">
        <f>'[1]Формирование Рейтинга'!I51</f>
        <v>4</v>
      </c>
      <c r="F44" s="26">
        <f>'[1]Формирование Рейтинга'!J51</f>
        <v>2</v>
      </c>
      <c r="G44" s="26">
        <f>'[1]Формирование Рейтинга'!K51</f>
        <v>0</v>
      </c>
      <c r="H44" s="26">
        <f>'[1]Формирование Рейтинга'!L51</f>
        <v>2</v>
      </c>
      <c r="I44" s="26">
        <f>'[1]Формирование Рейтинга'!M51</f>
        <v>1</v>
      </c>
      <c r="J44" s="27">
        <f>'[1]Формирование Рейтинга'!N51</f>
        <v>21</v>
      </c>
      <c r="K44" s="26" t="str">
        <f>'[1]Формирование Рейтинга'!O51</f>
        <v>-</v>
      </c>
      <c r="L44" s="30">
        <f>'[1]Формирование Рейтинга'!P51</f>
        <v>24</v>
      </c>
      <c r="M44" s="26">
        <f>'[1]Формирование Рейтинга'!Q51</f>
        <v>18</v>
      </c>
      <c r="N44" s="23">
        <f>'[1]Формирование Рейтинга'!R51</f>
        <v>30</v>
      </c>
      <c r="O44" s="24"/>
      <c r="P44" s="25">
        <f t="shared" si="2"/>
        <v>30</v>
      </c>
      <c r="Q44" s="1"/>
    </row>
    <row r="45" spans="1:17" x14ac:dyDescent="0.25">
      <c r="A45" s="11">
        <v>31</v>
      </c>
      <c r="B45" s="1">
        <v>39</v>
      </c>
      <c r="C45" s="1" t="str">
        <f>'[1]Формирование Рейтинга'!E52</f>
        <v>Кирияк Петр</v>
      </c>
      <c r="D45" s="26">
        <f>'[1]Формирование Рейтинга'!H52</f>
        <v>9</v>
      </c>
      <c r="E45" s="26">
        <f>'[1]Формирование Рейтинга'!I52</f>
        <v>3</v>
      </c>
      <c r="F45" s="26">
        <f>'[1]Формирование Рейтинга'!J52</f>
        <v>1</v>
      </c>
      <c r="G45" s="26">
        <f>'[1]Формирование Рейтинга'!K52</f>
        <v>1</v>
      </c>
      <c r="H45" s="26">
        <f>'[1]Формирование Рейтинга'!L52</f>
        <v>3</v>
      </c>
      <c r="I45" s="26">
        <f>'[1]Формирование Рейтинга'!M52</f>
        <v>1</v>
      </c>
      <c r="J45" s="27">
        <f>'[1]Формирование Рейтинга'!N52</f>
        <v>18</v>
      </c>
      <c r="K45" s="26" t="str">
        <f>'[1]Формирование Рейтинга'!O52</f>
        <v>-</v>
      </c>
      <c r="L45" s="30">
        <f>'[1]Формирование Рейтинга'!P52</f>
        <v>19</v>
      </c>
      <c r="M45" s="26">
        <f>'[1]Формирование Рейтинга'!Q52</f>
        <v>17</v>
      </c>
      <c r="N45" s="23">
        <f>'[1]Формирование Рейтинга'!R52</f>
        <v>30</v>
      </c>
      <c r="O45" s="24"/>
      <c r="P45" s="25">
        <f t="shared" si="2"/>
        <v>30</v>
      </c>
      <c r="Q45" s="1"/>
    </row>
    <row r="46" spans="1:17" x14ac:dyDescent="0.25">
      <c r="A46" s="11">
        <v>32</v>
      </c>
      <c r="B46" s="1">
        <v>40</v>
      </c>
      <c r="C46" s="1" t="str">
        <f>'[1]Формирование Рейтинга'!E53</f>
        <v>Сердюк Владимир</v>
      </c>
      <c r="D46" s="26">
        <f>'[1]Формирование Рейтинга'!H53</f>
        <v>9</v>
      </c>
      <c r="E46" s="26">
        <f>'[1]Формирование Рейтинга'!I53</f>
        <v>2</v>
      </c>
      <c r="F46" s="26">
        <f>'[1]Формирование Рейтинга'!J53</f>
        <v>1</v>
      </c>
      <c r="G46" s="26">
        <f>'[1]Формирование Рейтинга'!K53</f>
        <v>2</v>
      </c>
      <c r="H46" s="26">
        <f>'[1]Формирование Рейтинга'!L53</f>
        <v>2</v>
      </c>
      <c r="I46" s="26">
        <f>'[1]Формирование Рейтинга'!M53</f>
        <v>2</v>
      </c>
      <c r="J46" s="27">
        <f>'[1]Формирование Рейтинга'!N53</f>
        <v>20</v>
      </c>
      <c r="K46" s="26" t="str">
        <f>'[1]Формирование Рейтинга'!O53</f>
        <v>-</v>
      </c>
      <c r="L46" s="30">
        <f>'[1]Формирование Рейтинга'!P53</f>
        <v>23</v>
      </c>
      <c r="M46" s="26">
        <f>'[1]Формирование Рейтинга'!Q53</f>
        <v>14</v>
      </c>
      <c r="N46" s="23">
        <f>'[1]Формирование Рейтинга'!R53</f>
        <v>30</v>
      </c>
      <c r="O46" s="24"/>
      <c r="P46" s="25">
        <f t="shared" si="2"/>
        <v>30</v>
      </c>
      <c r="Q46" s="1"/>
    </row>
    <row r="47" spans="1:17" x14ac:dyDescent="0.25">
      <c r="A47" s="11">
        <v>33</v>
      </c>
      <c r="B47" s="1">
        <v>41</v>
      </c>
      <c r="C47" s="1" t="str">
        <f>'[1]Формирование Рейтинга'!E58</f>
        <v>Ливенцев Марк</v>
      </c>
      <c r="D47" s="26">
        <f>'[1]Формирование Рейтинга'!H58</f>
        <v>9</v>
      </c>
      <c r="E47" s="26">
        <f>'[1]Формирование Рейтинга'!I58</f>
        <v>3</v>
      </c>
      <c r="F47" s="26">
        <f>'[1]Формирование Рейтинга'!J58</f>
        <v>0</v>
      </c>
      <c r="G47" s="26">
        <f>'[1]Формирование Рейтинга'!K58</f>
        <v>2</v>
      </c>
      <c r="H47" s="26">
        <f>'[1]Формирование Рейтинга'!L58</f>
        <v>1</v>
      </c>
      <c r="I47" s="26">
        <f>'[1]Формирование Рейтинга'!M58</f>
        <v>3</v>
      </c>
      <c r="J47" s="27">
        <f>'[1]Формирование Рейтинга'!N58</f>
        <v>15</v>
      </c>
      <c r="K47" s="26" t="str">
        <f>'[1]Формирование Рейтинга'!O58</f>
        <v>-</v>
      </c>
      <c r="L47" s="30">
        <f>'[1]Формирование Рейтинга'!P58</f>
        <v>12</v>
      </c>
      <c r="M47" s="26">
        <f>'[1]Формирование Рейтинга'!Q58</f>
        <v>17</v>
      </c>
      <c r="N47" s="23">
        <f>'[1]Формирование Рейтинга'!R58</f>
        <v>25</v>
      </c>
      <c r="O47" s="24"/>
      <c r="P47" s="25">
        <f t="shared" si="2"/>
        <v>25</v>
      </c>
      <c r="Q47" s="1"/>
    </row>
    <row r="48" spans="1:17" x14ac:dyDescent="0.25">
      <c r="A48" s="11">
        <v>34</v>
      </c>
      <c r="B48" s="1">
        <v>42</v>
      </c>
      <c r="C48" s="1" t="str">
        <f>'[1]Формирование Рейтинга'!E59</f>
        <v>Старцев Александр</v>
      </c>
      <c r="D48" s="26">
        <f>'[1]Формирование Рейтинга'!H59</f>
        <v>9</v>
      </c>
      <c r="E48" s="26">
        <f>'[1]Формирование Рейтинга'!I59</f>
        <v>3</v>
      </c>
      <c r="F48" s="26">
        <f>'[1]Формирование Рейтинга'!J59</f>
        <v>2</v>
      </c>
      <c r="G48" s="26">
        <f>'[1]Формирование Рейтинга'!K59</f>
        <v>2</v>
      </c>
      <c r="H48" s="26">
        <f>'[1]Формирование Рейтинга'!L59</f>
        <v>1</v>
      </c>
      <c r="I48" s="26">
        <f>'[1]Формирование Рейтинга'!M59</f>
        <v>1</v>
      </c>
      <c r="J48" s="27">
        <f>'[1]Формирование Рейтинга'!N59</f>
        <v>15</v>
      </c>
      <c r="K48" s="26" t="str">
        <f>'[1]Формирование Рейтинга'!O59</f>
        <v>-</v>
      </c>
      <c r="L48" s="30">
        <f>'[1]Формирование Рейтинга'!P59</f>
        <v>13</v>
      </c>
      <c r="M48" s="26">
        <f>'[1]Формирование Рейтинга'!Q59</f>
        <v>17</v>
      </c>
      <c r="N48" s="23">
        <f>'[1]Формирование Рейтинга'!R59</f>
        <v>25</v>
      </c>
      <c r="O48" s="24"/>
      <c r="P48" s="25">
        <f t="shared" si="2"/>
        <v>25</v>
      </c>
      <c r="Q48" s="1"/>
    </row>
    <row r="49" spans="1:17" x14ac:dyDescent="0.25">
      <c r="A49" s="11">
        <v>35</v>
      </c>
      <c r="B49" s="1">
        <v>43</v>
      </c>
      <c r="C49" s="1" t="str">
        <f>'[1]Формирование Рейтинга'!E60</f>
        <v>Подгорный Дмитрий</v>
      </c>
      <c r="D49" s="26">
        <f>'[1]Формирование Рейтинга'!H60</f>
        <v>9</v>
      </c>
      <c r="E49" s="26">
        <f>'[1]Формирование Рейтинга'!I60</f>
        <v>3</v>
      </c>
      <c r="F49" s="26">
        <f>'[1]Формирование Рейтинга'!J60</f>
        <v>1</v>
      </c>
      <c r="G49" s="26">
        <f>'[1]Формирование Рейтинга'!K60</f>
        <v>1</v>
      </c>
      <c r="H49" s="26">
        <f>'[1]Формирование Рейтинга'!L60</f>
        <v>3</v>
      </c>
      <c r="I49" s="26">
        <f>'[1]Формирование Рейтинга'!M60</f>
        <v>1</v>
      </c>
      <c r="J49" s="27">
        <f>'[1]Формирование Рейтинга'!N60</f>
        <v>29</v>
      </c>
      <c r="K49" s="26" t="str">
        <f>'[1]Формирование Рейтинга'!O60</f>
        <v>-</v>
      </c>
      <c r="L49" s="30">
        <f>'[1]Формирование Рейтинга'!P60</f>
        <v>28</v>
      </c>
      <c r="M49" s="26">
        <f>'[1]Формирование Рейтинга'!Q60</f>
        <v>17</v>
      </c>
      <c r="N49" s="23">
        <f>'[1]Формирование Рейтинга'!R60</f>
        <v>25</v>
      </c>
      <c r="O49" s="24"/>
      <c r="P49" s="25">
        <f t="shared" si="2"/>
        <v>25</v>
      </c>
      <c r="Q49" s="1"/>
    </row>
    <row r="50" spans="1:17" x14ac:dyDescent="0.25">
      <c r="A50" s="11">
        <v>36</v>
      </c>
      <c r="B50" s="1">
        <v>44</v>
      </c>
      <c r="C50" s="1" t="str">
        <f>'[1]Формирование Рейтинга'!E61</f>
        <v>Давыдов Евгений</v>
      </c>
      <c r="D50" s="26">
        <f>'[1]Формирование Рейтинга'!H61</f>
        <v>9</v>
      </c>
      <c r="E50" s="26">
        <f>'[1]Формирование Рейтинга'!I61</f>
        <v>3</v>
      </c>
      <c r="F50" s="26">
        <f>'[1]Формирование Рейтинга'!J61</f>
        <v>2</v>
      </c>
      <c r="G50" s="26">
        <f>'[1]Формирование Рейтинга'!K61</f>
        <v>2</v>
      </c>
      <c r="H50" s="26">
        <f>'[1]Формирование Рейтинга'!L61</f>
        <v>1</v>
      </c>
      <c r="I50" s="26">
        <f>'[1]Формирование Рейтинга'!M61</f>
        <v>1</v>
      </c>
      <c r="J50" s="27">
        <f>'[1]Формирование Рейтинга'!N61</f>
        <v>18</v>
      </c>
      <c r="K50" s="26" t="str">
        <f>'[1]Формирование Рейтинга'!O61</f>
        <v>-</v>
      </c>
      <c r="L50" s="30">
        <f>'[1]Формирование Рейтинга'!P61</f>
        <v>20</v>
      </c>
      <c r="M50" s="26">
        <f>'[1]Формирование Рейтинга'!Q61</f>
        <v>17</v>
      </c>
      <c r="N50" s="23">
        <f>'[1]Формирование Рейтинга'!R61</f>
        <v>25</v>
      </c>
      <c r="O50" s="24"/>
      <c r="P50" s="25">
        <f t="shared" si="2"/>
        <v>25</v>
      </c>
      <c r="Q50" s="1"/>
    </row>
    <row r="51" spans="1:17" x14ac:dyDescent="0.25">
      <c r="A51" s="11">
        <v>37</v>
      </c>
      <c r="B51" s="1">
        <v>45</v>
      </c>
      <c r="C51" s="1" t="str">
        <f>'[1]Формирование Рейтинга'!E62</f>
        <v>Баранов Олег</v>
      </c>
      <c r="D51" s="26">
        <f>'[1]Формирование Рейтинга'!H62</f>
        <v>9</v>
      </c>
      <c r="E51" s="26">
        <f>'[1]Формирование Рейтинга'!I62</f>
        <v>3</v>
      </c>
      <c r="F51" s="26">
        <f>'[1]Формирование Рейтинга'!J62</f>
        <v>2</v>
      </c>
      <c r="G51" s="26">
        <f>'[1]Формирование Рейтинга'!K62</f>
        <v>1</v>
      </c>
      <c r="H51" s="26">
        <f>'[1]Формирование Рейтинга'!L62</f>
        <v>3</v>
      </c>
      <c r="I51" s="26">
        <f>'[1]Формирование Рейтинга'!M62</f>
        <v>0</v>
      </c>
      <c r="J51" s="27">
        <f>'[1]Формирование Рейтинга'!N62</f>
        <v>18</v>
      </c>
      <c r="K51" s="26" t="str">
        <f>'[1]Формирование Рейтинга'!O62</f>
        <v>-</v>
      </c>
      <c r="L51" s="30">
        <f>'[1]Формирование Рейтинга'!P62</f>
        <v>20</v>
      </c>
      <c r="M51" s="26">
        <f>'[1]Формирование Рейтинга'!Q62</f>
        <v>17</v>
      </c>
      <c r="N51" s="23">
        <f>'[1]Формирование Рейтинга'!R62</f>
        <v>25</v>
      </c>
      <c r="O51" s="24"/>
      <c r="P51" s="25">
        <f t="shared" si="2"/>
        <v>25</v>
      </c>
      <c r="Q51" s="1"/>
    </row>
    <row r="52" spans="1:17" x14ac:dyDescent="0.25">
      <c r="A52" s="11">
        <v>38</v>
      </c>
      <c r="B52" s="1">
        <v>46</v>
      </c>
      <c r="C52" s="1" t="str">
        <f>'[1]Формирование Рейтинга'!E63</f>
        <v>Рябцев Павел</v>
      </c>
      <c r="D52" s="26">
        <f>'[1]Формирование Рейтинга'!H63</f>
        <v>9</v>
      </c>
      <c r="E52" s="26">
        <f>'[1]Формирование Рейтинга'!I63</f>
        <v>3</v>
      </c>
      <c r="F52" s="26">
        <f>'[1]Формирование Рейтинга'!J63</f>
        <v>2</v>
      </c>
      <c r="G52" s="26">
        <f>'[1]Формирование Рейтинга'!K63</f>
        <v>1</v>
      </c>
      <c r="H52" s="26">
        <f>'[1]Формирование Рейтинга'!L63</f>
        <v>2</v>
      </c>
      <c r="I52" s="26">
        <f>'[1]Формирование Рейтинга'!M63</f>
        <v>1</v>
      </c>
      <c r="J52" s="27">
        <f>'[1]Формирование Рейтинга'!N63</f>
        <v>13</v>
      </c>
      <c r="K52" s="26" t="str">
        <f>'[1]Формирование Рейтинга'!O63</f>
        <v>-</v>
      </c>
      <c r="L52" s="30">
        <f>'[1]Формирование Рейтинга'!P63</f>
        <v>16</v>
      </c>
      <c r="M52" s="26">
        <f>'[1]Формирование Рейтинга'!Q63</f>
        <v>16</v>
      </c>
      <c r="N52" s="23">
        <f>'[1]Формирование Рейтинга'!R63</f>
        <v>25</v>
      </c>
      <c r="O52" s="24"/>
      <c r="P52" s="25">
        <f t="shared" si="2"/>
        <v>25</v>
      </c>
      <c r="Q52" s="1"/>
    </row>
    <row r="53" spans="1:17" x14ac:dyDescent="0.25">
      <c r="A53" s="11">
        <v>39</v>
      </c>
      <c r="B53" s="1">
        <v>47</v>
      </c>
      <c r="C53" s="1" t="str">
        <f>'[1]Формирование Рейтинга'!E64</f>
        <v>Шаршин Александр</v>
      </c>
      <c r="D53" s="26">
        <f>'[1]Формирование Рейтинга'!H64</f>
        <v>9</v>
      </c>
      <c r="E53" s="26">
        <f>'[1]Формирование Рейтинга'!I64</f>
        <v>2</v>
      </c>
      <c r="F53" s="26">
        <f>'[1]Формирование Рейтинга'!J64</f>
        <v>0</v>
      </c>
      <c r="G53" s="26">
        <f>'[1]Формирование Рейтинга'!K64</f>
        <v>2</v>
      </c>
      <c r="H53" s="26">
        <f>'[1]Формирование Рейтинга'!L64</f>
        <v>3</v>
      </c>
      <c r="I53" s="26">
        <f>'[1]Формирование Рейтинга'!M64</f>
        <v>2</v>
      </c>
      <c r="J53" s="27">
        <f>'[1]Формирование Рейтинга'!N64</f>
        <v>14</v>
      </c>
      <c r="K53" s="26" t="str">
        <f>'[1]Формирование Рейтинга'!O64</f>
        <v>-</v>
      </c>
      <c r="L53" s="30">
        <f>'[1]Формирование Рейтинга'!P64</f>
        <v>21</v>
      </c>
      <c r="M53" s="26">
        <f>'[1]Формирование Рейтинга'!Q64</f>
        <v>15</v>
      </c>
      <c r="N53" s="23">
        <f>'[1]Формирование Рейтинга'!R64</f>
        <v>25</v>
      </c>
      <c r="O53" s="24"/>
      <c r="P53" s="25">
        <f t="shared" si="2"/>
        <v>25</v>
      </c>
      <c r="Q53" s="1"/>
    </row>
    <row r="54" spans="1:17" x14ac:dyDescent="0.25">
      <c r="A54" s="11">
        <v>40</v>
      </c>
      <c r="B54" s="1">
        <v>48</v>
      </c>
      <c r="C54" s="1" t="str">
        <f>'[1]Формирование Рейтинга'!E65</f>
        <v>Сипцов Юрий</v>
      </c>
      <c r="D54" s="26">
        <f>'[1]Формирование Рейтинга'!H65</f>
        <v>9</v>
      </c>
      <c r="E54" s="26">
        <f>'[1]Формирование Рейтинга'!I65</f>
        <v>2</v>
      </c>
      <c r="F54" s="26">
        <f>'[1]Формирование Рейтинга'!J65</f>
        <v>2</v>
      </c>
      <c r="G54" s="26">
        <f>'[1]Формирование Рейтинга'!K65</f>
        <v>2</v>
      </c>
      <c r="H54" s="26">
        <f>'[1]Формирование Рейтинга'!L65</f>
        <v>1</v>
      </c>
      <c r="I54" s="26">
        <f>'[1]Формирование Рейтинга'!M65</f>
        <v>2</v>
      </c>
      <c r="J54" s="27">
        <f>'[1]Формирование Рейтинга'!N65</f>
        <v>24</v>
      </c>
      <c r="K54" s="26" t="str">
        <f>'[1]Формирование Рейтинга'!O65</f>
        <v>-</v>
      </c>
      <c r="L54" s="30">
        <f>'[1]Формирование Рейтинга'!P65</f>
        <v>23</v>
      </c>
      <c r="M54" s="26">
        <f>'[1]Формирование Рейтинга'!Q65</f>
        <v>13</v>
      </c>
      <c r="N54" s="23">
        <f>'[1]Формирование Рейтинга'!R65</f>
        <v>25</v>
      </c>
      <c r="O54" s="24"/>
      <c r="P54" s="25">
        <f t="shared" si="2"/>
        <v>25</v>
      </c>
      <c r="Q54" s="1"/>
    </row>
    <row r="55" spans="1:17" x14ac:dyDescent="0.25">
      <c r="A55" s="11">
        <v>41</v>
      </c>
      <c r="B55" s="1">
        <v>49</v>
      </c>
      <c r="C55" s="1" t="str">
        <f>'[1]Формирование Рейтинга'!E69</f>
        <v>Бибиков Кирилл</v>
      </c>
      <c r="D55" s="26">
        <f>'[1]Формирование Рейтинга'!H69</f>
        <v>9</v>
      </c>
      <c r="E55" s="26">
        <f>'[1]Формирование Рейтинга'!I69</f>
        <v>3</v>
      </c>
      <c r="F55" s="26">
        <f>'[1]Формирование Рейтинга'!J69</f>
        <v>1</v>
      </c>
      <c r="G55" s="26">
        <f>'[1]Формирование Рейтинга'!K69</f>
        <v>1</v>
      </c>
      <c r="H55" s="26">
        <f>'[1]Формирование Рейтинга'!L69</f>
        <v>1</v>
      </c>
      <c r="I55" s="26">
        <f>'[1]Формирование Рейтинга'!M69</f>
        <v>3</v>
      </c>
      <c r="J55" s="27">
        <f>'[1]Формирование Рейтинга'!N69</f>
        <v>13</v>
      </c>
      <c r="K55" s="26" t="str">
        <f>'[1]Формирование Рейтинга'!O69</f>
        <v>-</v>
      </c>
      <c r="L55" s="30">
        <f>'[1]Формирование Рейтинга'!P69</f>
        <v>16</v>
      </c>
      <c r="M55" s="26">
        <f>'[1]Формирование Рейтинга'!Q69</f>
        <v>15</v>
      </c>
      <c r="N55" s="23">
        <f>'[1]Формирование Рейтинга'!R69</f>
        <v>20</v>
      </c>
      <c r="O55" s="24"/>
      <c r="P55" s="25">
        <f t="shared" si="2"/>
        <v>20</v>
      </c>
      <c r="Q55" s="1"/>
    </row>
    <row r="56" spans="1:17" x14ac:dyDescent="0.25">
      <c r="A56" s="11">
        <v>42</v>
      </c>
      <c r="B56" s="1">
        <v>50</v>
      </c>
      <c r="C56" s="1" t="str">
        <f>'[1]Формирование Рейтинга'!E70</f>
        <v>Федулов Илья</v>
      </c>
      <c r="D56" s="26">
        <f>'[1]Формирование Рейтинга'!H70</f>
        <v>9</v>
      </c>
      <c r="E56" s="26">
        <f>'[1]Формирование Рейтинга'!I70</f>
        <v>3</v>
      </c>
      <c r="F56" s="26">
        <f>'[1]Формирование Рейтинга'!J70</f>
        <v>1</v>
      </c>
      <c r="G56" s="26">
        <f>'[1]Формирование Рейтинга'!K70</f>
        <v>1</v>
      </c>
      <c r="H56" s="26">
        <f>'[1]Формирование Рейтинга'!L70</f>
        <v>1</v>
      </c>
      <c r="I56" s="26">
        <f>'[1]Формирование Рейтинга'!M70</f>
        <v>3</v>
      </c>
      <c r="J56" s="27">
        <f>'[1]Формирование Рейтинга'!N70</f>
        <v>11</v>
      </c>
      <c r="K56" s="26" t="str">
        <f>'[1]Формирование Рейтинга'!O70</f>
        <v>-</v>
      </c>
      <c r="L56" s="30">
        <f>'[1]Формирование Рейтинга'!P70</f>
        <v>19</v>
      </c>
      <c r="M56" s="26">
        <f>'[1]Формирование Рейтинга'!Q70</f>
        <v>15</v>
      </c>
      <c r="N56" s="23">
        <f>'[1]Формирование Рейтинга'!R70</f>
        <v>20</v>
      </c>
      <c r="O56" s="24"/>
      <c r="P56" s="25">
        <f t="shared" si="2"/>
        <v>20</v>
      </c>
      <c r="Q56" s="1"/>
    </row>
    <row r="57" spans="1:17" x14ac:dyDescent="0.25">
      <c r="A57" s="11">
        <v>43</v>
      </c>
      <c r="B57" s="1">
        <v>51</v>
      </c>
      <c r="C57" s="1" t="str">
        <f>'[1]Формирование Рейтинга'!E71</f>
        <v>Фартушин Алексей</v>
      </c>
      <c r="D57" s="26">
        <f>'[1]Формирование Рейтинга'!H71</f>
        <v>9</v>
      </c>
      <c r="E57" s="26">
        <f>'[1]Формирование Рейтинга'!I71</f>
        <v>2</v>
      </c>
      <c r="F57" s="26">
        <f>'[1]Формирование Рейтинга'!J71</f>
        <v>1</v>
      </c>
      <c r="G57" s="26">
        <f>'[1]Формирование Рейтинга'!K71</f>
        <v>2</v>
      </c>
      <c r="H57" s="26">
        <f>'[1]Формирование Рейтинга'!L71</f>
        <v>2</v>
      </c>
      <c r="I57" s="26">
        <f>'[1]Формирование Рейтинга'!M71</f>
        <v>2</v>
      </c>
      <c r="J57" s="27">
        <f>'[1]Формирование Рейтинга'!N71</f>
        <v>13</v>
      </c>
      <c r="K57" s="26" t="str">
        <f>'[1]Формирование Рейтинга'!O71</f>
        <v>-</v>
      </c>
      <c r="L57" s="30">
        <f>'[1]Формирование Рейтинга'!P71</f>
        <v>15</v>
      </c>
      <c r="M57" s="26">
        <f>'[1]Формирование Рейтинга'!Q71</f>
        <v>14</v>
      </c>
      <c r="N57" s="23">
        <f>'[1]Формирование Рейтинга'!R71</f>
        <v>20</v>
      </c>
      <c r="O57" s="24"/>
      <c r="P57" s="25">
        <f t="shared" si="2"/>
        <v>20</v>
      </c>
      <c r="Q57" s="1"/>
    </row>
    <row r="58" spans="1:17" x14ac:dyDescent="0.25">
      <c r="A58" s="11">
        <v>44</v>
      </c>
      <c r="B58" s="1">
        <v>52</v>
      </c>
      <c r="C58" s="1" t="str">
        <f>'[1]Формирование Рейтинга'!E72</f>
        <v>Ковалев Роман</v>
      </c>
      <c r="D58" s="26">
        <f>'[1]Формирование Рейтинга'!H72</f>
        <v>9</v>
      </c>
      <c r="E58" s="26">
        <f>'[1]Формирование Рейтинга'!I72</f>
        <v>2</v>
      </c>
      <c r="F58" s="26">
        <f>'[1]Формирование Рейтинга'!J72</f>
        <v>2</v>
      </c>
      <c r="G58" s="26">
        <f>'[1]Формирование Рейтинга'!K72</f>
        <v>2</v>
      </c>
      <c r="H58" s="26">
        <f>'[1]Формирование Рейтинга'!L72</f>
        <v>2</v>
      </c>
      <c r="I58" s="26">
        <f>'[1]Формирование Рейтинга'!M72</f>
        <v>1</v>
      </c>
      <c r="J58" s="27">
        <f>'[1]Формирование Рейтинга'!N72</f>
        <v>10</v>
      </c>
      <c r="K58" s="26" t="str">
        <f>'[1]Формирование Рейтинга'!O72</f>
        <v>-</v>
      </c>
      <c r="L58" s="30">
        <f>'[1]Формирование Рейтинга'!P72</f>
        <v>19</v>
      </c>
      <c r="M58" s="26">
        <f>'[1]Формирование Рейтинга'!Q72</f>
        <v>14</v>
      </c>
      <c r="N58" s="23">
        <f>'[1]Формирование Рейтинга'!R72</f>
        <v>20</v>
      </c>
      <c r="O58" s="24"/>
      <c r="P58" s="25">
        <f t="shared" si="2"/>
        <v>20</v>
      </c>
      <c r="Q58" s="1"/>
    </row>
    <row r="59" spans="1:17" x14ac:dyDescent="0.25">
      <c r="A59" s="11">
        <v>45</v>
      </c>
      <c r="B59" s="1">
        <v>53</v>
      </c>
      <c r="C59" s="1" t="str">
        <f>'[1]Формирование Рейтинга'!E73</f>
        <v>Крылов Андрей</v>
      </c>
      <c r="D59" s="26">
        <f>'[1]Формирование Рейтинга'!H73</f>
        <v>9</v>
      </c>
      <c r="E59" s="26">
        <f>'[1]Формирование Рейтинга'!I73</f>
        <v>3</v>
      </c>
      <c r="F59" s="26">
        <f>'[1]Формирование Рейтинга'!J73</f>
        <v>3</v>
      </c>
      <c r="G59" s="26">
        <f>'[1]Формирование Рейтинга'!K73</f>
        <v>0</v>
      </c>
      <c r="H59" s="26">
        <f>'[1]Формирование Рейтинга'!L73</f>
        <v>1</v>
      </c>
      <c r="I59" s="26">
        <f>'[1]Формирование Рейтинга'!M73</f>
        <v>2</v>
      </c>
      <c r="J59" s="27">
        <f>'[1]Формирование Рейтинга'!N73</f>
        <v>13</v>
      </c>
      <c r="K59" s="26" t="str">
        <f>'[1]Формирование Рейтинга'!O73</f>
        <v>-</v>
      </c>
      <c r="L59" s="30">
        <f>'[1]Формирование Рейтинга'!P73</f>
        <v>12</v>
      </c>
      <c r="M59" s="26">
        <f>'[1]Формирование Рейтинга'!Q73</f>
        <v>13</v>
      </c>
      <c r="N59" s="23">
        <f>'[1]Формирование Рейтинга'!R73</f>
        <v>20</v>
      </c>
      <c r="O59" s="24"/>
      <c r="P59" s="25">
        <f t="shared" si="2"/>
        <v>20</v>
      </c>
      <c r="Q59" s="1"/>
    </row>
    <row r="60" spans="1:17" x14ac:dyDescent="0.25">
      <c r="A60" s="11">
        <v>46</v>
      </c>
      <c r="B60" s="1">
        <v>54</v>
      </c>
      <c r="C60" s="1" t="str">
        <f>'[1]Формирование Рейтинга'!E74</f>
        <v>Комаров Евгений</v>
      </c>
      <c r="D60" s="26">
        <f>'[1]Формирование Рейтинга'!H74</f>
        <v>9</v>
      </c>
      <c r="E60" s="26">
        <f>'[1]Формирование Рейтинга'!I74</f>
        <v>2</v>
      </c>
      <c r="F60" s="26">
        <f>'[1]Формирование Рейтинга'!J74</f>
        <v>3</v>
      </c>
      <c r="G60" s="26">
        <f>'[1]Формирование Рейтинга'!K74</f>
        <v>1</v>
      </c>
      <c r="H60" s="26">
        <f>'[1]Формирование Рейтинга'!L74</f>
        <v>3</v>
      </c>
      <c r="I60" s="26">
        <f>'[1]Формирование Рейтинга'!M74</f>
        <v>0</v>
      </c>
      <c r="J60" s="27">
        <f>'[1]Формирование Рейтинга'!N74</f>
        <v>18</v>
      </c>
      <c r="K60" s="26" t="str">
        <f>'[1]Формирование Рейтинга'!O74</f>
        <v>-</v>
      </c>
      <c r="L60" s="30">
        <f>'[1]Формирование Рейтинга'!P74</f>
        <v>23</v>
      </c>
      <c r="M60" s="26">
        <f>'[1]Формирование Рейтинга'!Q74</f>
        <v>13</v>
      </c>
      <c r="N60" s="23">
        <f>'[1]Формирование Рейтинга'!R74</f>
        <v>20</v>
      </c>
      <c r="O60" s="24"/>
      <c r="P60" s="25">
        <f t="shared" si="2"/>
        <v>20</v>
      </c>
      <c r="Q60" s="1"/>
    </row>
    <row r="61" spans="1:17" x14ac:dyDescent="0.25">
      <c r="A61" s="11">
        <v>47</v>
      </c>
      <c r="B61" s="1">
        <v>55</v>
      </c>
      <c r="C61" s="1" t="str">
        <f>'[1]Формирование Рейтинга'!E75</f>
        <v>Тимошкин Сергей</v>
      </c>
      <c r="D61" s="26">
        <f>'[1]Формирование Рейтинга'!H75</f>
        <v>9</v>
      </c>
      <c r="E61" s="26">
        <f>'[1]Формирование Рейтинга'!I75</f>
        <v>2</v>
      </c>
      <c r="F61" s="26">
        <f>'[1]Формирование Рейтинга'!J75</f>
        <v>3</v>
      </c>
      <c r="G61" s="26">
        <f>'[1]Формирование Рейтинга'!K75</f>
        <v>2</v>
      </c>
      <c r="H61" s="26">
        <f>'[1]Формирование Рейтинга'!L75</f>
        <v>0</v>
      </c>
      <c r="I61" s="26">
        <f>'[1]Формирование Рейтинга'!M75</f>
        <v>2</v>
      </c>
      <c r="J61" s="27">
        <f>'[1]Формирование Рейтинга'!N75</f>
        <v>15</v>
      </c>
      <c r="K61" s="26" t="str">
        <f>'[1]Формирование Рейтинга'!O75</f>
        <v>-</v>
      </c>
      <c r="L61" s="30">
        <f>'[1]Формирование Рейтинга'!P75</f>
        <v>14</v>
      </c>
      <c r="M61" s="26">
        <f>'[1]Формирование Рейтинга'!Q75</f>
        <v>12</v>
      </c>
      <c r="N61" s="23">
        <f>'[1]Формирование Рейтинга'!R75</f>
        <v>20</v>
      </c>
      <c r="O61" s="24"/>
      <c r="P61" s="25">
        <f t="shared" si="2"/>
        <v>20</v>
      </c>
      <c r="Q61" s="1"/>
    </row>
    <row r="62" spans="1:17" x14ac:dyDescent="0.25">
      <c r="A62" s="11">
        <v>48</v>
      </c>
      <c r="B62" s="1">
        <v>56</v>
      </c>
      <c r="C62" s="1" t="str">
        <f>'[1]Формирование Рейтинга'!E76</f>
        <v>Чидилян Эдуард</v>
      </c>
      <c r="D62" s="26">
        <f>'[1]Формирование Рейтинга'!H76</f>
        <v>9</v>
      </c>
      <c r="E62" s="26">
        <f>'[1]Формирование Рейтинга'!I76</f>
        <v>2</v>
      </c>
      <c r="F62" s="26">
        <f>'[1]Формирование Рейтинга'!J76</f>
        <v>3</v>
      </c>
      <c r="G62" s="26">
        <f>'[1]Формирование Рейтинга'!K76</f>
        <v>0</v>
      </c>
      <c r="H62" s="26">
        <f>'[1]Формирование Рейтинга'!L76</f>
        <v>3</v>
      </c>
      <c r="I62" s="26">
        <f>'[1]Формирование Рейтинга'!M76</f>
        <v>1</v>
      </c>
      <c r="J62" s="27">
        <f>'[1]Формирование Рейтинга'!N76</f>
        <v>21</v>
      </c>
      <c r="K62" s="26" t="str">
        <f>'[1]Формирование Рейтинга'!O76</f>
        <v>-</v>
      </c>
      <c r="L62" s="30">
        <f>'[1]Формирование Рейтинга'!P76</f>
        <v>26</v>
      </c>
      <c r="M62" s="26">
        <f>'[1]Формирование Рейтинга'!Q76</f>
        <v>11</v>
      </c>
      <c r="N62" s="23">
        <f>'[1]Формирование Рейтинга'!R76</f>
        <v>20</v>
      </c>
      <c r="O62" s="24"/>
      <c r="P62" s="25">
        <f t="shared" si="2"/>
        <v>20</v>
      </c>
      <c r="Q62" s="1"/>
    </row>
    <row r="63" spans="1:17" x14ac:dyDescent="0.25">
      <c r="A63" s="11">
        <v>49</v>
      </c>
      <c r="B63" s="1">
        <v>57</v>
      </c>
      <c r="C63" s="1" t="str">
        <f>'[1]Формирование Рейтинга'!E80</f>
        <v>Ем Александр</v>
      </c>
      <c r="D63" s="26">
        <f>'[1]Формирование Рейтинга'!H80</f>
        <v>9</v>
      </c>
      <c r="E63" s="26">
        <f>'[1]Формирование Рейтинга'!I80</f>
        <v>2</v>
      </c>
      <c r="F63" s="26">
        <f>'[1]Формирование Рейтинга'!J80</f>
        <v>2</v>
      </c>
      <c r="G63" s="26">
        <f>'[1]Формирование Рейтинга'!K80</f>
        <v>0</v>
      </c>
      <c r="H63" s="26">
        <f>'[1]Формирование Рейтинга'!L80</f>
        <v>5</v>
      </c>
      <c r="I63" s="26">
        <f>'[1]Формирование Рейтинга'!M80</f>
        <v>0</v>
      </c>
      <c r="J63" s="27">
        <f>'[1]Формирование Рейтинга'!N80</f>
        <v>15</v>
      </c>
      <c r="K63" s="26" t="str">
        <f>'[1]Формирование Рейтинга'!O80</f>
        <v>-</v>
      </c>
      <c r="L63" s="30">
        <f>'[1]Формирование Рейтинга'!P80</f>
        <v>15</v>
      </c>
      <c r="M63" s="26">
        <f>'[1]Формирование Рейтинга'!Q80</f>
        <v>13</v>
      </c>
      <c r="N63" s="23">
        <f>'[1]Формирование Рейтинга'!R80</f>
        <v>15</v>
      </c>
      <c r="O63" s="24"/>
      <c r="P63" s="25">
        <f t="shared" si="2"/>
        <v>15</v>
      </c>
      <c r="Q63" s="1"/>
    </row>
    <row r="64" spans="1:17" x14ac:dyDescent="0.25">
      <c r="A64" s="11">
        <v>50</v>
      </c>
      <c r="B64" s="1">
        <v>58</v>
      </c>
      <c r="C64" s="1" t="str">
        <f>'[1]Формирование Рейтинга'!E81</f>
        <v>Кариков Олег</v>
      </c>
      <c r="D64" s="26">
        <f>'[1]Формирование Рейтинга'!H81</f>
        <v>9</v>
      </c>
      <c r="E64" s="26">
        <f>'[1]Формирование Рейтинга'!I81</f>
        <v>3</v>
      </c>
      <c r="F64" s="26">
        <f>'[1]Формирование Рейтинга'!J81</f>
        <v>3</v>
      </c>
      <c r="G64" s="26">
        <f>'[1]Формирование Рейтинга'!K81</f>
        <v>0</v>
      </c>
      <c r="H64" s="26">
        <f>'[1]Формирование Рейтинга'!L81</f>
        <v>1</v>
      </c>
      <c r="I64" s="26">
        <f>'[1]Формирование Рейтинга'!M81</f>
        <v>2</v>
      </c>
      <c r="J64" s="27">
        <f>'[1]Формирование Рейтинга'!N81</f>
        <v>15</v>
      </c>
      <c r="K64" s="26" t="str">
        <f>'[1]Формирование Рейтинга'!O81</f>
        <v>-</v>
      </c>
      <c r="L64" s="30">
        <f>'[1]Формирование Рейтинга'!P81</f>
        <v>17</v>
      </c>
      <c r="M64" s="26">
        <f>'[1]Формирование Рейтинга'!Q81</f>
        <v>13</v>
      </c>
      <c r="N64" s="23">
        <f>'[1]Формирование Рейтинга'!R81</f>
        <v>15</v>
      </c>
      <c r="O64" s="24"/>
      <c r="P64" s="25">
        <f t="shared" si="2"/>
        <v>15</v>
      </c>
      <c r="Q64" s="1"/>
    </row>
    <row r="65" spans="1:17" x14ac:dyDescent="0.25">
      <c r="A65" s="11">
        <v>51</v>
      </c>
      <c r="B65" s="1">
        <v>59</v>
      </c>
      <c r="C65" s="1" t="str">
        <f>'[1]Формирование Рейтинга'!E82</f>
        <v>Ноздрачев Александр</v>
      </c>
      <c r="D65" s="26">
        <f>'[1]Формирование Рейтинга'!H82</f>
        <v>9</v>
      </c>
      <c r="E65" s="26">
        <f>'[1]Формирование Рейтинга'!I82</f>
        <v>2</v>
      </c>
      <c r="F65" s="26">
        <f>'[1]Формирование Рейтинга'!J82</f>
        <v>1</v>
      </c>
      <c r="G65" s="26">
        <f>'[1]Формирование Рейтинга'!K82</f>
        <v>1</v>
      </c>
      <c r="H65" s="26">
        <f>'[1]Формирование Рейтинга'!L82</f>
        <v>3</v>
      </c>
      <c r="I65" s="26">
        <f>'[1]Формирование Рейтинга'!M82</f>
        <v>2</v>
      </c>
      <c r="J65" s="27">
        <f>'[1]Формирование Рейтинга'!N82</f>
        <v>15</v>
      </c>
      <c r="K65" s="26" t="str">
        <f>'[1]Формирование Рейтинга'!O82</f>
        <v>-</v>
      </c>
      <c r="L65" s="30">
        <f>'[1]Формирование Рейтинга'!P82</f>
        <v>23</v>
      </c>
      <c r="M65" s="26">
        <f>'[1]Формирование Рейтинга'!Q82</f>
        <v>13</v>
      </c>
      <c r="N65" s="23">
        <f>'[1]Формирование Рейтинга'!R82</f>
        <v>15</v>
      </c>
      <c r="O65" s="24"/>
      <c r="P65" s="25">
        <f t="shared" si="2"/>
        <v>15</v>
      </c>
      <c r="Q65" s="1"/>
    </row>
    <row r="66" spans="1:17" x14ac:dyDescent="0.25">
      <c r="A66" s="11">
        <v>52</v>
      </c>
      <c r="B66" s="1">
        <v>60</v>
      </c>
      <c r="C66" s="1" t="str">
        <f>'[1]Формирование Рейтинга'!E83</f>
        <v>Сатдинов Дамир</v>
      </c>
      <c r="D66" s="26">
        <f>'[1]Формирование Рейтинга'!H83</f>
        <v>9</v>
      </c>
      <c r="E66" s="26">
        <f>'[1]Формирование Рейтинга'!I83</f>
        <v>2</v>
      </c>
      <c r="F66" s="26">
        <f>'[1]Формирование Рейтинга'!J83</f>
        <v>2</v>
      </c>
      <c r="G66" s="26">
        <f>'[1]Формирование Рейтинга'!K83</f>
        <v>1</v>
      </c>
      <c r="H66" s="26">
        <f>'[1]Формирование Рейтинга'!L83</f>
        <v>3</v>
      </c>
      <c r="I66" s="26">
        <f>'[1]Формирование Рейтинга'!M83</f>
        <v>1</v>
      </c>
      <c r="J66" s="27">
        <f>'[1]Формирование Рейтинга'!N83</f>
        <v>8</v>
      </c>
      <c r="K66" s="26" t="str">
        <f>'[1]Формирование Рейтинга'!O83</f>
        <v>-</v>
      </c>
      <c r="L66" s="30">
        <f>'[1]Формирование Рейтинга'!P83</f>
        <v>17</v>
      </c>
      <c r="M66" s="26">
        <f>'[1]Формирование Рейтинга'!Q83</f>
        <v>13</v>
      </c>
      <c r="N66" s="23">
        <f>'[1]Формирование Рейтинга'!R83</f>
        <v>15</v>
      </c>
      <c r="O66" s="24"/>
      <c r="P66" s="25">
        <f t="shared" si="2"/>
        <v>15</v>
      </c>
      <c r="Q66" s="1"/>
    </row>
    <row r="67" spans="1:17" x14ac:dyDescent="0.25">
      <c r="A67" s="11">
        <v>53</v>
      </c>
      <c r="B67" s="1">
        <v>61</v>
      </c>
      <c r="C67" s="1" t="str">
        <f>'[1]Формирование Рейтинга'!E84</f>
        <v>Ким Сергей</v>
      </c>
      <c r="D67" s="26">
        <f>'[1]Формирование Рейтинга'!H84</f>
        <v>9</v>
      </c>
      <c r="E67" s="26">
        <f>'[1]Формирование Рейтинга'!I84</f>
        <v>2</v>
      </c>
      <c r="F67" s="26">
        <f>'[1]Формирование Рейтинга'!J84</f>
        <v>1</v>
      </c>
      <c r="G67" s="26">
        <f>'[1]Формирование Рейтинга'!K84</f>
        <v>1</v>
      </c>
      <c r="H67" s="26">
        <f>'[1]Формирование Рейтинга'!L84</f>
        <v>2</v>
      </c>
      <c r="I67" s="26">
        <f>'[1]Формирование Рейтинга'!M84</f>
        <v>3</v>
      </c>
      <c r="J67" s="27">
        <f>'[1]Формирование Рейтинга'!N84</f>
        <v>11</v>
      </c>
      <c r="K67" s="26" t="str">
        <f>'[1]Формирование Рейтинга'!O84</f>
        <v>-</v>
      </c>
      <c r="L67" s="30">
        <f>'[1]Формирование Рейтинга'!P84</f>
        <v>15</v>
      </c>
      <c r="M67" s="26">
        <f>'[1]Формирование Рейтинга'!Q84</f>
        <v>12</v>
      </c>
      <c r="N67" s="23">
        <f>'[1]Формирование Рейтинга'!R84</f>
        <v>15</v>
      </c>
      <c r="O67" s="24"/>
      <c r="P67" s="25">
        <f t="shared" si="2"/>
        <v>15</v>
      </c>
      <c r="Q67" s="1"/>
    </row>
    <row r="68" spans="1:17" x14ac:dyDescent="0.25">
      <c r="A68" s="11">
        <v>54</v>
      </c>
      <c r="B68" s="1">
        <v>62</v>
      </c>
      <c r="C68" s="1" t="str">
        <f>'[1]Формирование Рейтинга'!E85</f>
        <v>Паршухин Андрей</v>
      </c>
      <c r="D68" s="26">
        <f>'[1]Формирование Рейтинга'!H85</f>
        <v>9</v>
      </c>
      <c r="E68" s="26">
        <f>'[1]Формирование Рейтинга'!I85</f>
        <v>2</v>
      </c>
      <c r="F68" s="26">
        <f>'[1]Формирование Рейтинга'!J85</f>
        <v>3</v>
      </c>
      <c r="G68" s="26">
        <f>'[1]Формирование Рейтинга'!K85</f>
        <v>0</v>
      </c>
      <c r="H68" s="26">
        <f>'[1]Формирование Рейтинга'!L85</f>
        <v>4</v>
      </c>
      <c r="I68" s="26">
        <f>'[1]Формирование Рейтинга'!M85</f>
        <v>0</v>
      </c>
      <c r="J68" s="27">
        <f>'[1]Формирование Рейтинга'!N85</f>
        <v>13</v>
      </c>
      <c r="K68" s="26" t="str">
        <f>'[1]Формирование Рейтинга'!O85</f>
        <v>-</v>
      </c>
      <c r="L68" s="30">
        <f>'[1]Формирование Рейтинга'!P85</f>
        <v>22</v>
      </c>
      <c r="M68" s="26">
        <f>'[1]Формирование Рейтинга'!Q85</f>
        <v>12</v>
      </c>
      <c r="N68" s="23">
        <f>'[1]Формирование Рейтинга'!R85</f>
        <v>15</v>
      </c>
      <c r="O68" s="24"/>
      <c r="P68" s="25">
        <f t="shared" si="2"/>
        <v>15</v>
      </c>
      <c r="Q68" s="1"/>
    </row>
    <row r="69" spans="1:17" x14ac:dyDescent="0.25">
      <c r="A69" s="11">
        <v>55</v>
      </c>
      <c r="B69" s="1">
        <v>63</v>
      </c>
      <c r="C69" s="1" t="str">
        <f>'[1]Формирование Рейтинга'!E86</f>
        <v>Алексеев Алексей</v>
      </c>
      <c r="D69" s="26">
        <f>'[1]Формирование Рейтинга'!H86</f>
        <v>9</v>
      </c>
      <c r="E69" s="26">
        <f>'[1]Формирование Рейтинга'!I86</f>
        <v>2</v>
      </c>
      <c r="F69" s="26">
        <f>'[1]Формирование Рейтинга'!J86</f>
        <v>3</v>
      </c>
      <c r="G69" s="26">
        <f>'[1]Формирование Рейтинга'!K86</f>
        <v>0</v>
      </c>
      <c r="H69" s="26">
        <f>'[1]Формирование Рейтинга'!L86</f>
        <v>2</v>
      </c>
      <c r="I69" s="26">
        <f>'[1]Формирование Рейтинга'!M86</f>
        <v>2</v>
      </c>
      <c r="J69" s="27">
        <f>'[1]Формирование Рейтинга'!N86</f>
        <v>11</v>
      </c>
      <c r="K69" s="26" t="str">
        <f>'[1]Формирование Рейтинга'!O86</f>
        <v>-</v>
      </c>
      <c r="L69" s="30">
        <f>'[1]Формирование Рейтинга'!P86</f>
        <v>18</v>
      </c>
      <c r="M69" s="26">
        <f>'[1]Формирование Рейтинга'!Q86</f>
        <v>10</v>
      </c>
      <c r="N69" s="23">
        <f>'[1]Формирование Рейтинга'!R86</f>
        <v>15</v>
      </c>
      <c r="O69" s="24"/>
      <c r="P69" s="25">
        <f t="shared" si="2"/>
        <v>15</v>
      </c>
      <c r="Q69" s="1"/>
    </row>
    <row r="70" spans="1:17" x14ac:dyDescent="0.25">
      <c r="A70" s="11">
        <v>56</v>
      </c>
      <c r="B70" s="1">
        <v>64</v>
      </c>
      <c r="C70" s="1" t="str">
        <f>'[1]Формирование Рейтинга'!E87</f>
        <v>Звольский Вячеслав</v>
      </c>
      <c r="D70" s="26">
        <f>'[1]Формирование Рейтинга'!H87</f>
        <v>9</v>
      </c>
      <c r="E70" s="26">
        <f>'[1]Формирование Рейтинга'!I87</f>
        <v>1</v>
      </c>
      <c r="F70" s="26">
        <f>'[1]Формирование Рейтинга'!J87</f>
        <v>2</v>
      </c>
      <c r="G70" s="26">
        <f>'[1]Формирование Рейтинга'!K87</f>
        <v>1</v>
      </c>
      <c r="H70" s="26">
        <f>'[1]Формирование Рейтинга'!L87</f>
        <v>3</v>
      </c>
      <c r="I70" s="26">
        <f>'[1]Формирование Рейтинга'!M87</f>
        <v>2</v>
      </c>
      <c r="J70" s="27">
        <f>'[1]Формирование Рейтинга'!N87</f>
        <v>12</v>
      </c>
      <c r="K70" s="26" t="str">
        <f>'[1]Формирование Рейтинга'!O87</f>
        <v>-</v>
      </c>
      <c r="L70" s="30">
        <f>'[1]Формирование Рейтинга'!P87</f>
        <v>21</v>
      </c>
      <c r="M70" s="26">
        <f>'[1]Формирование Рейтинга'!Q87</f>
        <v>9</v>
      </c>
      <c r="N70" s="23">
        <f>'[1]Формирование Рейтинга'!R87</f>
        <v>15</v>
      </c>
      <c r="O70" s="24"/>
      <c r="P70" s="25">
        <f t="shared" si="2"/>
        <v>15</v>
      </c>
      <c r="Q70" s="1"/>
    </row>
    <row r="71" spans="1:17" x14ac:dyDescent="0.25">
      <c r="A71" s="11">
        <v>57</v>
      </c>
      <c r="B71" s="1">
        <v>65</v>
      </c>
      <c r="C71" s="1" t="str">
        <f>'[1]Формирование Рейтинга'!E91</f>
        <v>Тюпин Кирилл</v>
      </c>
      <c r="D71" s="26">
        <f>'[1]Формирование Рейтинга'!H91</f>
        <v>9</v>
      </c>
      <c r="E71" s="26">
        <f>'[1]Формирование Рейтинга'!I91</f>
        <v>2</v>
      </c>
      <c r="F71" s="26">
        <f>'[1]Формирование Рейтинга'!J91</f>
        <v>1</v>
      </c>
      <c r="G71" s="26">
        <f>'[1]Формирование Рейтинга'!K91</f>
        <v>2</v>
      </c>
      <c r="H71" s="26">
        <f>'[1]Формирование Рейтинга'!L91</f>
        <v>1</v>
      </c>
      <c r="I71" s="26">
        <f>'[1]Формирование Рейтинга'!M91</f>
        <v>3</v>
      </c>
      <c r="J71" s="27">
        <f>'[1]Формирование Рейтинга'!N91</f>
        <v>12</v>
      </c>
      <c r="K71" s="26" t="str">
        <f>'[1]Формирование Рейтинга'!O91</f>
        <v>-</v>
      </c>
      <c r="L71" s="30">
        <f>'[1]Формирование Рейтинга'!P91</f>
        <v>17</v>
      </c>
      <c r="M71" s="26">
        <f>'[1]Формирование Рейтинга'!Q91</f>
        <v>13</v>
      </c>
      <c r="N71" s="23">
        <f>'[1]Формирование Рейтинга'!R91</f>
        <v>10</v>
      </c>
      <c r="O71" s="24"/>
      <c r="P71" s="25">
        <f t="shared" si="2"/>
        <v>10</v>
      </c>
      <c r="Q71" s="1"/>
    </row>
    <row r="72" spans="1:17" x14ac:dyDescent="0.25">
      <c r="A72" s="11">
        <v>58</v>
      </c>
      <c r="B72" s="1">
        <v>66</v>
      </c>
      <c r="C72" s="1" t="str">
        <f>'[1]Формирование Рейтинга'!E92</f>
        <v>Мирошников Виктор</v>
      </c>
      <c r="D72" s="26">
        <f>'[1]Формирование Рейтинга'!H92</f>
        <v>9</v>
      </c>
      <c r="E72" s="26">
        <f>'[1]Формирование Рейтинга'!I92</f>
        <v>2</v>
      </c>
      <c r="F72" s="26">
        <f>'[1]Формирование Рейтинга'!J92</f>
        <v>2</v>
      </c>
      <c r="G72" s="26">
        <f>'[1]Формирование Рейтинга'!K92</f>
        <v>1</v>
      </c>
      <c r="H72" s="26">
        <f>'[1]Формирование Рейтинга'!L92</f>
        <v>2</v>
      </c>
      <c r="I72" s="26">
        <f>'[1]Формирование Рейтинга'!M92</f>
        <v>2</v>
      </c>
      <c r="J72" s="27">
        <f>'[1]Формирование Рейтинга'!N92</f>
        <v>8</v>
      </c>
      <c r="K72" s="26" t="str">
        <f>'[1]Формирование Рейтинга'!O92</f>
        <v>-</v>
      </c>
      <c r="L72" s="30">
        <f>'[1]Формирование Рейтинга'!P92</f>
        <v>16</v>
      </c>
      <c r="M72" s="26">
        <f>'[1]Формирование Рейтинга'!Q92</f>
        <v>12</v>
      </c>
      <c r="N72" s="23">
        <f>'[1]Формирование Рейтинга'!R92</f>
        <v>10</v>
      </c>
      <c r="O72" s="24"/>
      <c r="P72" s="25">
        <f t="shared" ref="P72:P86" si="3">N72-O72</f>
        <v>10</v>
      </c>
      <c r="Q72" s="1"/>
    </row>
    <row r="73" spans="1:17" x14ac:dyDescent="0.25">
      <c r="A73" s="11">
        <v>59</v>
      </c>
      <c r="B73" s="1">
        <v>67</v>
      </c>
      <c r="C73" s="1" t="str">
        <f>'[1]Формирование Рейтинга'!E93</f>
        <v>Косьянов Александр</v>
      </c>
      <c r="D73" s="26">
        <f>'[1]Формирование Рейтинга'!H93</f>
        <v>9</v>
      </c>
      <c r="E73" s="26">
        <f>'[1]Формирование Рейтинга'!I93</f>
        <v>2</v>
      </c>
      <c r="F73" s="26">
        <f>'[1]Формирование Рейтинга'!J93</f>
        <v>1</v>
      </c>
      <c r="G73" s="26">
        <f>'[1]Формирование Рейтинга'!K93</f>
        <v>1</v>
      </c>
      <c r="H73" s="26">
        <f>'[1]Формирование Рейтинга'!L93</f>
        <v>2</v>
      </c>
      <c r="I73" s="26">
        <f>'[1]Формирование Рейтинга'!M93</f>
        <v>3</v>
      </c>
      <c r="J73" s="27">
        <f>'[1]Формирование Рейтинга'!N93</f>
        <v>14</v>
      </c>
      <c r="K73" s="26" t="str">
        <f>'[1]Формирование Рейтинга'!O93</f>
        <v>-</v>
      </c>
      <c r="L73" s="30">
        <f>'[1]Формирование Рейтинга'!P93</f>
        <v>24</v>
      </c>
      <c r="M73" s="26">
        <f>'[1]Формирование Рейтинга'!Q93</f>
        <v>12</v>
      </c>
      <c r="N73" s="23">
        <f>'[1]Формирование Рейтинга'!R93</f>
        <v>10</v>
      </c>
      <c r="O73" s="24"/>
      <c r="P73" s="25">
        <f t="shared" si="3"/>
        <v>10</v>
      </c>
      <c r="Q73" s="1"/>
    </row>
    <row r="74" spans="1:17" x14ac:dyDescent="0.25">
      <c r="A74" s="11">
        <v>60</v>
      </c>
      <c r="B74" s="1">
        <v>68</v>
      </c>
      <c r="C74" s="1" t="str">
        <f>'[1]Формирование Рейтинга'!E94</f>
        <v>Карасев Дмитрий</v>
      </c>
      <c r="D74" s="26">
        <f>'[1]Формирование Рейтинга'!H94</f>
        <v>9</v>
      </c>
      <c r="E74" s="26">
        <f>'[1]Формирование Рейтинга'!I94</f>
        <v>2</v>
      </c>
      <c r="F74" s="26">
        <f>'[1]Формирование Рейтинга'!J94</f>
        <v>1</v>
      </c>
      <c r="G74" s="26">
        <f>'[1]Формирование Рейтинга'!K94</f>
        <v>0</v>
      </c>
      <c r="H74" s="26">
        <f>'[1]Формирование Рейтинга'!L94</f>
        <v>4</v>
      </c>
      <c r="I74" s="26">
        <f>'[1]Формирование Рейтинга'!M94</f>
        <v>2</v>
      </c>
      <c r="J74" s="27">
        <f>'[1]Формирование Рейтинга'!N94</f>
        <v>13</v>
      </c>
      <c r="K74" s="26" t="str">
        <f>'[1]Формирование Рейтинга'!O94</f>
        <v>-</v>
      </c>
      <c r="L74" s="30">
        <f>'[1]Формирование Рейтинга'!P94</f>
        <v>24</v>
      </c>
      <c r="M74" s="26">
        <f>'[1]Формирование Рейтинга'!Q94</f>
        <v>12</v>
      </c>
      <c r="N74" s="23">
        <f>'[1]Формирование Рейтинга'!R94</f>
        <v>10</v>
      </c>
      <c r="O74" s="24"/>
      <c r="P74" s="25">
        <f t="shared" si="3"/>
        <v>10</v>
      </c>
      <c r="Q74" s="1"/>
    </row>
    <row r="75" spans="1:17" x14ac:dyDescent="0.25">
      <c r="A75" s="11">
        <v>61</v>
      </c>
      <c r="B75" s="1">
        <v>69</v>
      </c>
      <c r="C75" s="1" t="str">
        <f>'[1]Формирование Рейтинга'!E95</f>
        <v>Юдин Евгений</v>
      </c>
      <c r="D75" s="26">
        <f>'[1]Формирование Рейтинга'!H95</f>
        <v>9</v>
      </c>
      <c r="E75" s="26">
        <f>'[1]Формирование Рейтинга'!I95</f>
        <v>2</v>
      </c>
      <c r="F75" s="26">
        <f>'[1]Формирование Рейтинга'!J95</f>
        <v>4</v>
      </c>
      <c r="G75" s="26">
        <f>'[1]Формирование Рейтинга'!K95</f>
        <v>0</v>
      </c>
      <c r="H75" s="26">
        <f>'[1]Формирование Рейтинга'!L95</f>
        <v>2</v>
      </c>
      <c r="I75" s="26">
        <f>'[1]Формирование Рейтинга'!M95</f>
        <v>1</v>
      </c>
      <c r="J75" s="27">
        <f>'[1]Формирование Рейтинга'!N95</f>
        <v>12</v>
      </c>
      <c r="K75" s="26" t="str">
        <f>'[1]Формирование Рейтинга'!O95</f>
        <v>-</v>
      </c>
      <c r="L75" s="30">
        <f>'[1]Формирование Рейтинга'!P95</f>
        <v>14</v>
      </c>
      <c r="M75" s="26">
        <f>'[1]Формирование Рейтинга'!Q95</f>
        <v>10</v>
      </c>
      <c r="N75" s="23">
        <f>'[1]Формирование Рейтинга'!R95</f>
        <v>10</v>
      </c>
      <c r="O75" s="24"/>
      <c r="P75" s="25">
        <f t="shared" si="3"/>
        <v>10</v>
      </c>
      <c r="Q75" s="1"/>
    </row>
    <row r="76" spans="1:17" x14ac:dyDescent="0.25">
      <c r="A76" s="11">
        <v>62</v>
      </c>
      <c r="B76" s="1">
        <v>70</v>
      </c>
      <c r="C76" s="1" t="str">
        <f>'[1]Формирование Рейтинга'!E96</f>
        <v>Николаев Игорь</v>
      </c>
      <c r="D76" s="26">
        <f>'[1]Формирование Рейтинга'!H96</f>
        <v>9</v>
      </c>
      <c r="E76" s="26">
        <f>'[1]Формирование Рейтинга'!I96</f>
        <v>1</v>
      </c>
      <c r="F76" s="26">
        <f>'[1]Формирование Рейтинга'!J96</f>
        <v>2</v>
      </c>
      <c r="G76" s="26">
        <f>'[1]Формирование Рейтинга'!K96</f>
        <v>1</v>
      </c>
      <c r="H76" s="26">
        <f>'[1]Формирование Рейтинга'!L96</f>
        <v>3</v>
      </c>
      <c r="I76" s="26">
        <f>'[1]Формирование Рейтинга'!M96</f>
        <v>2</v>
      </c>
      <c r="J76" s="27">
        <f>'[1]Формирование Рейтинга'!N96</f>
        <v>20</v>
      </c>
      <c r="K76" s="26" t="str">
        <f>'[1]Формирование Рейтинга'!O96</f>
        <v>-</v>
      </c>
      <c r="L76" s="30">
        <f>'[1]Формирование Рейтинга'!P96</f>
        <v>23</v>
      </c>
      <c r="M76" s="26">
        <f>'[1]Формирование Рейтинга'!Q96</f>
        <v>9</v>
      </c>
      <c r="N76" s="23">
        <f>'[1]Формирование Рейтинга'!R96</f>
        <v>10</v>
      </c>
      <c r="O76" s="24"/>
      <c r="P76" s="25">
        <f t="shared" si="3"/>
        <v>10</v>
      </c>
      <c r="Q76" s="1"/>
    </row>
    <row r="77" spans="1:17" x14ac:dyDescent="0.25">
      <c r="A77" s="11">
        <v>63</v>
      </c>
      <c r="B77" s="1">
        <v>71</v>
      </c>
      <c r="C77" s="1" t="str">
        <f>'[1]Формирование Рейтинга'!E97</f>
        <v>Конторин Василий</v>
      </c>
      <c r="D77" s="26">
        <f>'[1]Формирование Рейтинга'!H97</f>
        <v>9</v>
      </c>
      <c r="E77" s="26">
        <f>'[1]Формирование Рейтинга'!I97</f>
        <v>1</v>
      </c>
      <c r="F77" s="26">
        <f>'[1]Формирование Рейтинга'!J97</f>
        <v>1</v>
      </c>
      <c r="G77" s="26">
        <f>'[1]Формирование Рейтинга'!K97</f>
        <v>1</v>
      </c>
      <c r="H77" s="26">
        <f>'[1]Формирование Рейтинга'!L97</f>
        <v>3</v>
      </c>
      <c r="I77" s="26">
        <f>'[1]Формирование Рейтинга'!M97</f>
        <v>3</v>
      </c>
      <c r="J77" s="27">
        <f>'[1]Формирование Рейтинга'!N97</f>
        <v>11</v>
      </c>
      <c r="K77" s="26" t="str">
        <f>'[1]Формирование Рейтинга'!O97</f>
        <v>-</v>
      </c>
      <c r="L77" s="30">
        <f>'[1]Формирование Рейтинга'!P97</f>
        <v>20</v>
      </c>
      <c r="M77" s="26">
        <f>'[1]Формирование Рейтинга'!Q97</f>
        <v>9</v>
      </c>
      <c r="N77" s="23">
        <f>'[1]Формирование Рейтинга'!R97</f>
        <v>10</v>
      </c>
      <c r="O77" s="24"/>
      <c r="P77" s="25">
        <f t="shared" si="3"/>
        <v>10</v>
      </c>
      <c r="Q77" s="1"/>
    </row>
    <row r="78" spans="1:17" x14ac:dyDescent="0.25">
      <c r="A78" s="11">
        <v>64</v>
      </c>
      <c r="B78" s="1">
        <v>72</v>
      </c>
      <c r="C78" s="1" t="str">
        <f>'[1]Формирование Рейтинга'!E98</f>
        <v>Заритовский Дмитрий</v>
      </c>
      <c r="D78" s="26">
        <f>'[1]Формирование Рейтинга'!H98</f>
        <v>9</v>
      </c>
      <c r="E78" s="26">
        <f>'[1]Формирование Рейтинга'!I98</f>
        <v>1</v>
      </c>
      <c r="F78" s="26">
        <f>'[1]Формирование Рейтинга'!J98</f>
        <v>1</v>
      </c>
      <c r="G78" s="26">
        <f>'[1]Формирование Рейтинга'!K98</f>
        <v>1</v>
      </c>
      <c r="H78" s="26">
        <f>'[1]Формирование Рейтинга'!L98</f>
        <v>3</v>
      </c>
      <c r="I78" s="26">
        <f>'[1]Формирование Рейтинга'!M98</f>
        <v>3</v>
      </c>
      <c r="J78" s="27">
        <f>'[1]Формирование Рейтинга'!N98</f>
        <v>7</v>
      </c>
      <c r="K78" s="26" t="str">
        <f>'[1]Формирование Рейтинга'!O98</f>
        <v>-</v>
      </c>
      <c r="L78" s="30">
        <f>'[1]Формирование Рейтинга'!P98</f>
        <v>17</v>
      </c>
      <c r="M78" s="26">
        <f>'[1]Формирование Рейтинга'!Q98</f>
        <v>9</v>
      </c>
      <c r="N78" s="23">
        <f>'[1]Формирование Рейтинга'!R98</f>
        <v>10</v>
      </c>
      <c r="O78" s="24"/>
      <c r="P78" s="25">
        <f t="shared" si="3"/>
        <v>10</v>
      </c>
      <c r="Q78" s="1"/>
    </row>
    <row r="79" spans="1:17" x14ac:dyDescent="0.25">
      <c r="A79" s="11">
        <v>65</v>
      </c>
      <c r="B79" s="1">
        <v>73</v>
      </c>
      <c r="C79" s="1" t="str">
        <f>'[1]Формирование Рейтинга'!E102</f>
        <v>Шляпин Алексей</v>
      </c>
      <c r="D79" s="26">
        <f>'[1]Формирование Рейтинга'!H102</f>
        <v>9</v>
      </c>
      <c r="E79" s="26">
        <f>'[1]Формирование Рейтинга'!I102</f>
        <v>0</v>
      </c>
      <c r="F79" s="26">
        <f>'[1]Формирование Рейтинга'!J102</f>
        <v>1</v>
      </c>
      <c r="G79" s="26">
        <f>'[1]Формирование Рейтинга'!K102</f>
        <v>3</v>
      </c>
      <c r="H79" s="26">
        <f>'[1]Формирование Рейтинга'!L102</f>
        <v>3</v>
      </c>
      <c r="I79" s="26">
        <f>'[1]Формирование Рейтинга'!M102</f>
        <v>2</v>
      </c>
      <c r="J79" s="27">
        <f>'[1]Формирование Рейтинга'!N102</f>
        <v>14</v>
      </c>
      <c r="K79" s="26" t="str">
        <f>'[1]Формирование Рейтинга'!O102</f>
        <v>-</v>
      </c>
      <c r="L79" s="30">
        <f>'[1]Формирование Рейтинга'!P102</f>
        <v>23</v>
      </c>
      <c r="M79" s="26">
        <f>'[1]Формирование Рейтинга'!Q102</f>
        <v>9</v>
      </c>
      <c r="N79" s="23">
        <f>'[1]Формирование Рейтинга'!R102</f>
        <v>5</v>
      </c>
      <c r="O79" s="24"/>
      <c r="P79" s="25">
        <f t="shared" si="3"/>
        <v>5</v>
      </c>
      <c r="Q79" s="1"/>
    </row>
    <row r="80" spans="1:17" x14ac:dyDescent="0.25">
      <c r="A80" s="11">
        <v>66</v>
      </c>
      <c r="B80" s="1">
        <v>74</v>
      </c>
      <c r="C80" s="1" t="str">
        <f>'[1]Формирование Рейтинга'!E103</f>
        <v>Потапов Василий</v>
      </c>
      <c r="D80" s="26">
        <f>'[1]Формирование Рейтинга'!H103</f>
        <v>9</v>
      </c>
      <c r="E80" s="26">
        <f>'[1]Формирование Рейтинга'!I103</f>
        <v>1</v>
      </c>
      <c r="F80" s="26">
        <f>'[1]Формирование Рейтинга'!J103</f>
        <v>3</v>
      </c>
      <c r="G80" s="26">
        <f>'[1]Формирование Рейтинга'!K103</f>
        <v>1</v>
      </c>
      <c r="H80" s="26">
        <f>'[1]Формирование Рейтинга'!L103</f>
        <v>2</v>
      </c>
      <c r="I80" s="26">
        <f>'[1]Формирование Рейтинга'!M103</f>
        <v>2</v>
      </c>
      <c r="J80" s="27">
        <f>'[1]Формирование Рейтинга'!N103</f>
        <v>11</v>
      </c>
      <c r="K80" s="26" t="str">
        <f>'[1]Формирование Рейтинга'!O103</f>
        <v>-</v>
      </c>
      <c r="L80" s="30">
        <f>'[1]Формирование Рейтинга'!P103</f>
        <v>18</v>
      </c>
      <c r="M80" s="26">
        <f>'[1]Формирование Рейтинга'!Q103</f>
        <v>8</v>
      </c>
      <c r="N80" s="23">
        <f>'[1]Формирование Рейтинга'!R103</f>
        <v>5</v>
      </c>
      <c r="O80" s="24"/>
      <c r="P80" s="25">
        <f t="shared" si="3"/>
        <v>5</v>
      </c>
      <c r="Q80" s="1"/>
    </row>
    <row r="81" spans="1:18" x14ac:dyDescent="0.25">
      <c r="A81" s="11">
        <v>67</v>
      </c>
      <c r="B81" s="1">
        <v>75</v>
      </c>
      <c r="C81" s="1" t="str">
        <f>'[1]Формирование Рейтинга'!E104</f>
        <v>Дмитриев Антон</v>
      </c>
      <c r="D81" s="26">
        <f>'[1]Формирование Рейтинга'!H104</f>
        <v>9</v>
      </c>
      <c r="E81" s="26">
        <f>'[1]Формирование Рейтинга'!I104</f>
        <v>1</v>
      </c>
      <c r="F81" s="26">
        <f>'[1]Формирование Рейтинга'!J104</f>
        <v>2</v>
      </c>
      <c r="G81" s="26">
        <f>'[1]Формирование Рейтинга'!K104</f>
        <v>0</v>
      </c>
      <c r="H81" s="26">
        <f>'[1]Формирование Рейтинга'!L104</f>
        <v>4</v>
      </c>
      <c r="I81" s="26">
        <f>'[1]Формирование Рейтинга'!M104</f>
        <v>2</v>
      </c>
      <c r="J81" s="27">
        <f>'[1]Формирование Рейтинга'!N104</f>
        <v>9</v>
      </c>
      <c r="K81" s="26" t="str">
        <f>'[1]Формирование Рейтинга'!O104</f>
        <v>-</v>
      </c>
      <c r="L81" s="30">
        <f>'[1]Формирование Рейтинга'!P104</f>
        <v>20</v>
      </c>
      <c r="M81" s="26">
        <f>'[1]Формирование Рейтинга'!Q104</f>
        <v>8</v>
      </c>
      <c r="N81" s="23">
        <f>'[1]Формирование Рейтинга'!R104</f>
        <v>5</v>
      </c>
      <c r="O81" s="24"/>
      <c r="P81" s="25">
        <f t="shared" si="3"/>
        <v>5</v>
      </c>
      <c r="Q81" s="1"/>
    </row>
    <row r="82" spans="1:18" x14ac:dyDescent="0.25">
      <c r="A82" s="11">
        <v>68</v>
      </c>
      <c r="B82" s="1">
        <v>76</v>
      </c>
      <c r="C82" s="1" t="str">
        <f>'[1]Формирование Рейтинга'!E105</f>
        <v>Кузнецов Сергей</v>
      </c>
      <c r="D82" s="26">
        <f>'[1]Формирование Рейтинга'!H105</f>
        <v>9</v>
      </c>
      <c r="E82" s="26">
        <f>'[1]Формирование Рейтинга'!I105</f>
        <v>1</v>
      </c>
      <c r="F82" s="26">
        <f>'[1]Формирование Рейтинга'!J105</f>
        <v>2</v>
      </c>
      <c r="G82" s="26">
        <f>'[1]Формирование Рейтинга'!K105</f>
        <v>0</v>
      </c>
      <c r="H82" s="26">
        <f>'[1]Формирование Рейтинга'!L105</f>
        <v>3</v>
      </c>
      <c r="I82" s="26">
        <f>'[1]Формирование Рейтинга'!M105</f>
        <v>3</v>
      </c>
      <c r="J82" s="27">
        <f>'[1]Формирование Рейтинга'!N105</f>
        <v>8</v>
      </c>
      <c r="K82" s="26" t="str">
        <f>'[1]Формирование Рейтинга'!O105</f>
        <v>-</v>
      </c>
      <c r="L82" s="30">
        <f>'[1]Формирование Рейтинга'!P105</f>
        <v>20</v>
      </c>
      <c r="M82" s="26">
        <f>'[1]Формирование Рейтинга'!Q105</f>
        <v>7</v>
      </c>
      <c r="N82" s="23">
        <f>'[1]Формирование Рейтинга'!R105</f>
        <v>5</v>
      </c>
      <c r="O82" s="24"/>
      <c r="P82" s="25">
        <f t="shared" si="3"/>
        <v>5</v>
      </c>
      <c r="Q82" s="1"/>
    </row>
    <row r="83" spans="1:18" x14ac:dyDescent="0.25">
      <c r="A83" s="11">
        <v>69</v>
      </c>
      <c r="B83" s="1">
        <v>77</v>
      </c>
      <c r="C83" s="1" t="str">
        <f>'[1]Формирование Рейтинга'!E106</f>
        <v>Агеев Олег</v>
      </c>
      <c r="D83" s="26">
        <f>'[1]Формирование Рейтинга'!H106</f>
        <v>9</v>
      </c>
      <c r="E83" s="26">
        <f>'[1]Формирование Рейтинга'!I106</f>
        <v>1</v>
      </c>
      <c r="F83" s="26">
        <f>'[1]Формирование Рейтинга'!J106</f>
        <v>2</v>
      </c>
      <c r="G83" s="26">
        <f>'[1]Формирование Рейтинга'!K106</f>
        <v>0</v>
      </c>
      <c r="H83" s="26">
        <f>'[1]Формирование Рейтинга'!L106</f>
        <v>2</v>
      </c>
      <c r="I83" s="26">
        <f>'[1]Формирование Рейтинга'!M106</f>
        <v>4</v>
      </c>
      <c r="J83" s="27">
        <f>'[1]Формирование Рейтинга'!N106</f>
        <v>11</v>
      </c>
      <c r="K83" s="26" t="str">
        <f>'[1]Формирование Рейтинга'!O106</f>
        <v>-</v>
      </c>
      <c r="L83" s="30">
        <f>'[1]Формирование Рейтинга'!P106</f>
        <v>17</v>
      </c>
      <c r="M83" s="26">
        <f>'[1]Формирование Рейтинга'!Q106</f>
        <v>6</v>
      </c>
      <c r="N83" s="23">
        <f>'[1]Формирование Рейтинга'!R106</f>
        <v>5</v>
      </c>
      <c r="O83" s="24"/>
      <c r="P83" s="25">
        <f t="shared" si="3"/>
        <v>5</v>
      </c>
      <c r="Q83" s="1"/>
    </row>
    <row r="84" spans="1:18" x14ac:dyDescent="0.25">
      <c r="A84" s="11">
        <v>70</v>
      </c>
      <c r="B84" s="1">
        <v>78</v>
      </c>
      <c r="C84" s="1" t="str">
        <f>'[1]Формирование Рейтинга'!E107</f>
        <v>Суслин Константин</v>
      </c>
      <c r="D84" s="26">
        <f>'[1]Формирование Рейтинга'!H107</f>
        <v>9</v>
      </c>
      <c r="E84" s="26">
        <f>'[1]Формирование Рейтинга'!I107</f>
        <v>1</v>
      </c>
      <c r="F84" s="26">
        <f>'[1]Формирование Рейтинга'!J107</f>
        <v>2</v>
      </c>
      <c r="G84" s="26">
        <f>'[1]Формирование Рейтинга'!K107</f>
        <v>0</v>
      </c>
      <c r="H84" s="26">
        <f>'[1]Формирование Рейтинга'!L107</f>
        <v>1</v>
      </c>
      <c r="I84" s="26">
        <f>'[1]Формирование Рейтинга'!M107</f>
        <v>5</v>
      </c>
      <c r="J84" s="27">
        <f>'[1]Формирование Рейтинга'!N107</f>
        <v>2</v>
      </c>
      <c r="K84" s="26" t="str">
        <f>'[1]Формирование Рейтинга'!O107</f>
        <v>-</v>
      </c>
      <c r="L84" s="30">
        <f>'[1]Формирование Рейтинга'!P107</f>
        <v>11</v>
      </c>
      <c r="M84" s="26">
        <f>'[1]Формирование Рейтинга'!Q107</f>
        <v>5</v>
      </c>
      <c r="N84" s="23">
        <f>'[1]Формирование Рейтинга'!R107</f>
        <v>5</v>
      </c>
      <c r="O84" s="24"/>
      <c r="P84" s="25">
        <f t="shared" si="3"/>
        <v>5</v>
      </c>
      <c r="Q84" s="1"/>
    </row>
    <row r="85" spans="1:18" x14ac:dyDescent="0.25">
      <c r="A85" s="11">
        <v>71</v>
      </c>
      <c r="B85" s="1">
        <v>79</v>
      </c>
      <c r="C85" s="1" t="str">
        <f>'[1]Формирование Рейтинга'!E108</f>
        <v>Деревцов Игорь</v>
      </c>
      <c r="D85" s="26">
        <f>'[1]Формирование Рейтинга'!H108</f>
        <v>9</v>
      </c>
      <c r="E85" s="26">
        <f>'[1]Формирование Рейтинга'!I108</f>
        <v>1</v>
      </c>
      <c r="F85" s="26">
        <f>'[1]Формирование Рейтинга'!J108</f>
        <v>1</v>
      </c>
      <c r="G85" s="26">
        <f>'[1]Формирование Рейтинга'!K108</f>
        <v>0</v>
      </c>
      <c r="H85" s="26">
        <f>'[1]Формирование Рейтинга'!L108</f>
        <v>0</v>
      </c>
      <c r="I85" s="26">
        <f>'[1]Формирование Рейтинга'!M108</f>
        <v>7</v>
      </c>
      <c r="J85" s="27">
        <f>'[1]Формирование Рейтинга'!N108</f>
        <v>1</v>
      </c>
      <c r="K85" s="26" t="str">
        <f>'[1]Формирование Рейтинга'!O108</f>
        <v>-</v>
      </c>
      <c r="L85" s="30">
        <f>'[1]Формирование Рейтинга'!P108</f>
        <v>19</v>
      </c>
      <c r="M85" s="26">
        <f>'[1]Формирование Рейтинга'!Q108</f>
        <v>4</v>
      </c>
      <c r="N85" s="23">
        <f>'[1]Формирование Рейтинга'!R108</f>
        <v>5</v>
      </c>
      <c r="O85" s="24"/>
      <c r="P85" s="25">
        <f t="shared" si="3"/>
        <v>5</v>
      </c>
      <c r="Q85" s="1"/>
    </row>
    <row r="86" spans="1:18" x14ac:dyDescent="0.25">
      <c r="A86" s="11">
        <v>72</v>
      </c>
      <c r="B86" s="1">
        <v>80</v>
      </c>
      <c r="C86" s="1" t="str">
        <f>'[1]Формирование Рейтинга'!E109</f>
        <v>Черкасова Татьяна</v>
      </c>
      <c r="D86" s="26">
        <f>'[1]Формирование Рейтинга'!H109</f>
        <v>9</v>
      </c>
      <c r="E86" s="26">
        <f>'[1]Формирование Рейтинга'!I109</f>
        <v>0</v>
      </c>
      <c r="F86" s="26">
        <f>'[1]Формирование Рейтинга'!J109</f>
        <v>6</v>
      </c>
      <c r="G86" s="26">
        <f>'[1]Формирование Рейтинга'!K109</f>
        <v>0</v>
      </c>
      <c r="H86" s="26">
        <f>'[1]Формирование Рейтинга'!L109</f>
        <v>1</v>
      </c>
      <c r="I86" s="26">
        <f>'[1]Формирование Рейтинга'!M109</f>
        <v>2</v>
      </c>
      <c r="J86" s="27">
        <f>'[1]Формирование Рейтинга'!N109</f>
        <v>7</v>
      </c>
      <c r="K86" s="26" t="str">
        <f>'[1]Формирование Рейтинга'!O109</f>
        <v>-</v>
      </c>
      <c r="L86" s="30">
        <f>'[1]Формирование Рейтинга'!P109</f>
        <v>17</v>
      </c>
      <c r="M86" s="26">
        <f>'[1]Формирование Рейтинга'!Q109</f>
        <v>1</v>
      </c>
      <c r="N86" s="23">
        <f>'[1]Формирование Рейтинга'!R109</f>
        <v>5</v>
      </c>
      <c r="O86" s="24"/>
      <c r="P86" s="25">
        <f t="shared" si="3"/>
        <v>5</v>
      </c>
      <c r="Q86" s="1"/>
    </row>
    <row r="87" spans="1:18" x14ac:dyDescent="0.25">
      <c r="A87" s="1"/>
      <c r="B87" s="1"/>
      <c r="C87" s="1"/>
      <c r="D87" s="26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1"/>
    </row>
    <row r="88" spans="1:18" x14ac:dyDescent="0.25">
      <c r="A88" s="1"/>
      <c r="B88" s="1"/>
      <c r="C88" s="2" t="s">
        <v>23</v>
      </c>
      <c r="D88" s="9">
        <f>SUM(J7:J46)+SUM(J47:J86)</f>
        <v>1445</v>
      </c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1"/>
    </row>
    <row r="89" spans="1:18" x14ac:dyDescent="0.25">
      <c r="A89" s="1"/>
      <c r="B89" s="1"/>
      <c r="C89" s="1"/>
      <c r="D89" s="26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1"/>
    </row>
    <row r="90" spans="1:18" x14ac:dyDescent="0.25">
      <c r="A90" s="1"/>
      <c r="B90" s="1"/>
      <c r="C90" s="2" t="s">
        <v>24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1"/>
    </row>
    <row r="91" spans="1:18" x14ac:dyDescent="0.25">
      <c r="A91" s="1"/>
      <c r="B91" s="1"/>
      <c r="C91" s="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1"/>
      <c r="R91" s="29"/>
    </row>
    <row r="92" spans="1:18" x14ac:dyDescent="0.25">
      <c r="A92" s="1"/>
      <c r="B92" s="1"/>
      <c r="C92" s="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1"/>
      <c r="R92" s="29"/>
    </row>
    <row r="93" spans="1:18" x14ac:dyDescent="0.25">
      <c r="A93" s="1"/>
      <c r="B93" s="1"/>
      <c r="C93" s="2" t="s">
        <v>25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1"/>
    </row>
    <row r="94" spans="1:18" x14ac:dyDescent="0.25">
      <c r="A94" s="1"/>
      <c r="B94" s="1"/>
      <c r="C94" s="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1"/>
    </row>
    <row r="95" spans="1:18" x14ac:dyDescent="0.25">
      <c r="D95" s="32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1:18" x14ac:dyDescent="0.25">
      <c r="D96" s="32"/>
      <c r="E96" s="32"/>
      <c r="F96" s="32"/>
      <c r="G96" s="32"/>
      <c r="H96" s="32"/>
    </row>
    <row r="97" spans="2:14" x14ac:dyDescent="0.25">
      <c r="D97" s="32"/>
      <c r="E97" s="32"/>
      <c r="F97" s="32"/>
      <c r="G97" s="32"/>
      <c r="H97" s="32"/>
    </row>
    <row r="98" spans="2:14" x14ac:dyDescent="0.25">
      <c r="D98" s="32"/>
      <c r="E98" s="32"/>
      <c r="F98" s="32"/>
      <c r="G98" s="32"/>
      <c r="H98" s="32"/>
    </row>
    <row r="99" spans="2:14" x14ac:dyDescent="0.25">
      <c r="D99" s="32"/>
      <c r="E99" s="32"/>
      <c r="F99" s="32"/>
      <c r="G99" s="32"/>
      <c r="H99" s="32"/>
    </row>
    <row r="100" spans="2:14" x14ac:dyDescent="0.25">
      <c r="D100" s="32"/>
      <c r="E100" s="32"/>
      <c r="F100" s="32"/>
      <c r="G100" s="32"/>
      <c r="H100" s="32"/>
    </row>
    <row r="101" spans="2:14" s="34" customFormat="1" x14ac:dyDescent="0.25">
      <c r="B101"/>
      <c r="D101" s="32"/>
      <c r="E101" s="32"/>
      <c r="F101" s="32"/>
      <c r="G101" s="32"/>
      <c r="H101" s="32"/>
      <c r="I101" s="33"/>
      <c r="K101"/>
      <c r="L101" s="35"/>
      <c r="M101" s="36"/>
      <c r="N101" s="36"/>
    </row>
    <row r="102" spans="2:14" s="34" customFormat="1" x14ac:dyDescent="0.25">
      <c r="B102"/>
      <c r="D102" s="32"/>
      <c r="E102" s="32"/>
      <c r="F102" s="32"/>
      <c r="G102" s="32"/>
      <c r="H102" s="32"/>
      <c r="I102" s="33"/>
      <c r="K102"/>
      <c r="L102" s="35"/>
      <c r="M102" s="36"/>
      <c r="N102" s="36"/>
    </row>
    <row r="103" spans="2:14" s="34" customFormat="1" x14ac:dyDescent="0.25">
      <c r="B103"/>
      <c r="D103" s="32"/>
      <c r="E103" s="32"/>
      <c r="F103" s="32"/>
      <c r="G103" s="32"/>
      <c r="H103" s="32"/>
      <c r="I103" s="33"/>
      <c r="K103"/>
      <c r="L103" s="35"/>
      <c r="M103" s="36"/>
      <c r="N103" s="36"/>
    </row>
  </sheetData>
  <pageMargins left="0.31496062992125984" right="0.31496062992125984" top="0.15748031496062992" bottom="0.35433070866141736" header="0.31496062992125984" footer="0.31496062992125984"/>
  <pageSetup paperSize="9" scale="7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Lipatov Alex</dc:creator>
  <cp:lastModifiedBy>Alla</cp:lastModifiedBy>
  <dcterms:created xsi:type="dcterms:W3CDTF">2025-04-21T14:08:15Z</dcterms:created>
  <dcterms:modified xsi:type="dcterms:W3CDTF">2025-04-21T14:10:16Z</dcterms:modified>
</cp:coreProperties>
</file>